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91" windowWidth="7050" windowHeight="7800" tabRatio="944" activeTab="0"/>
  </bookViews>
  <sheets>
    <sheet name="مفرخات حسب المنطقة 2-6 " sheetId="1" r:id="rId1"/>
  </sheets>
  <definedNames/>
  <calcPr fullCalcOnLoad="1"/>
</workbook>
</file>

<file path=xl/sharedStrings.xml><?xml version="1.0" encoding="utf-8"?>
<sst xmlns="http://schemas.openxmlformats.org/spreadsheetml/2006/main" count="208" uniqueCount="41">
  <si>
    <t>الإجمالي العام</t>
  </si>
  <si>
    <t>-</t>
  </si>
  <si>
    <t>دمياط</t>
  </si>
  <si>
    <t>الدقهلية</t>
  </si>
  <si>
    <t>الشرقية</t>
  </si>
  <si>
    <t>وسط الدلتا</t>
  </si>
  <si>
    <t>كفر الشيخ</t>
  </si>
  <si>
    <t>الغربية</t>
  </si>
  <si>
    <t>القليوبية</t>
  </si>
  <si>
    <t>البحيرة</t>
  </si>
  <si>
    <t>سوهاج</t>
  </si>
  <si>
    <t>قنا</t>
  </si>
  <si>
    <t>بورسعيد</t>
  </si>
  <si>
    <t>شمال سيناء</t>
  </si>
  <si>
    <t>الفيوم</t>
  </si>
  <si>
    <t>بني سويف</t>
  </si>
  <si>
    <t>المنيا</t>
  </si>
  <si>
    <t xml:space="preserve">الهيئة العامة لتنمية الثروة السمكية </t>
  </si>
  <si>
    <t>اسم المنطقة</t>
  </si>
  <si>
    <t>اسم المحافظة</t>
  </si>
  <si>
    <t>مبروك</t>
  </si>
  <si>
    <t>بلطى</t>
  </si>
  <si>
    <t>جمبرى</t>
  </si>
  <si>
    <t>دنيس</t>
  </si>
  <si>
    <t>قاروص</t>
  </si>
  <si>
    <t>موسى</t>
  </si>
  <si>
    <t>عادى</t>
  </si>
  <si>
    <t>حشائش</t>
  </si>
  <si>
    <t>فضى</t>
  </si>
  <si>
    <t>إجمالى المنطقة</t>
  </si>
  <si>
    <t>وادي النيل</t>
  </si>
  <si>
    <t>القاهرة والجيزة</t>
  </si>
  <si>
    <t>الوادي الجديد</t>
  </si>
  <si>
    <t>عائلة بورية</t>
  </si>
  <si>
    <t>بلطى أحمر</t>
  </si>
  <si>
    <t>الإسكندرية</t>
  </si>
  <si>
    <t>أسوان</t>
  </si>
  <si>
    <t>أسيوط</t>
  </si>
  <si>
    <t>الإسماعيلية</t>
  </si>
  <si>
    <t>إجمالى الإنتاج</t>
  </si>
  <si>
    <t>جدول  2-6 إنتاج المفرخات من الإصبعيات فى مناطق الثروة السمكية عام 2008 بالمليون وحده</t>
  </si>
</sst>
</file>

<file path=xl/styles.xml><?xml version="1.0" encoding="utf-8"?>
<styleSheet xmlns="http://schemas.openxmlformats.org/spreadsheetml/2006/main">
  <numFmts count="64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ج.م.&quot;* #,##0_);_(&quot;ج.م.&quot;* \(#,##0\);_(&quot;ج.م.&quot;* &quot;-&quot;_);_(@_)"/>
    <numFmt numFmtId="179" formatCode="_(&quot;ج.م.&quot;* #,##0.00_);_(&quot;ج.م.&quot;* \(#,##0.00\);_(&quot;ج.م.&quot;* &quot;-&quot;??_);_(@_)"/>
    <numFmt numFmtId="180" formatCode="0.0"/>
    <numFmt numFmtId="181" formatCode="_(* ###0_);_(* \(###0\);_(* &quot;-&quot;_);_(@_)"/>
    <numFmt numFmtId="182" formatCode="_(* #,##0.0_);_(* \(#,##0.0\);_(* &quot;-&quot;??_);_(@_)"/>
    <numFmt numFmtId="183" formatCode="0.000"/>
    <numFmt numFmtId="184" formatCode="_(* ###0.0_);_(* \(###0.0\);_(* &quot;-&quot;_);_(@_)"/>
    <numFmt numFmtId="185" formatCode="0.0000"/>
    <numFmt numFmtId="186" formatCode="0.00000"/>
    <numFmt numFmtId="187" formatCode="_(* ###0.00_);_(* \(###0.00\);_(* &quot;-&quot;_);_(@_)"/>
    <numFmt numFmtId="188" formatCode="_(* ###0.000_);_(* \(###0.000\);_(* &quot;-&quot;_);_(@_)"/>
    <numFmt numFmtId="189" formatCode="_-* #,##0.000_-;_-* #,##0.000\-;_-* &quot;-&quot;???_-;_-@_-"/>
    <numFmt numFmtId="190" formatCode="&quot;BZ$&quot;#,##0_);\(&quot;BZ$&quot;#,##0\)"/>
    <numFmt numFmtId="191" formatCode="&quot;BZ$&quot;#,##0_);[Red]\(&quot;BZ$&quot;#,##0\)"/>
    <numFmt numFmtId="192" formatCode="&quot;BZ$&quot;#,##0.00_);\(&quot;BZ$&quot;#,##0.00\)"/>
    <numFmt numFmtId="193" formatCode="&quot;BZ$&quot;#,##0.00_);[Red]\(&quot;BZ$&quot;#,##0.00\)"/>
    <numFmt numFmtId="194" formatCode="_(&quot;BZ$&quot;* #,##0_);_(&quot;BZ$&quot;* \(#,##0\);_(&quot;BZ$&quot;* &quot;-&quot;_);_(@_)"/>
    <numFmt numFmtId="195" formatCode="_(&quot;BZ$&quot;* #,##0.00_);_(&quot;BZ$&quot;* \(#,##0.00\);_(&quot;BZ$&quot;* &quot;-&quot;??_);_(@_)"/>
    <numFmt numFmtId="196" formatCode="0.000000"/>
    <numFmt numFmtId="197" formatCode="0.0000000"/>
    <numFmt numFmtId="198" formatCode="_-* #,##0.0_-;_-* #,##0.0\-;_-* &quot;-&quot;??_-;_-@_-"/>
    <numFmt numFmtId="199" formatCode="_-* #,##0_-;_-* #,##0\-;_-* &quot;-&quot;??_-;_-@_-"/>
    <numFmt numFmtId="200" formatCode="0.00000000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0.0E+00"/>
    <numFmt numFmtId="210" formatCode="0E+00"/>
    <numFmt numFmtId="211" formatCode="0.000E+00"/>
    <numFmt numFmtId="212" formatCode="0.0000E+00"/>
    <numFmt numFmtId="213" formatCode="[$-C09]dddd\,\ d\ mmmm\ yyyy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_(* #,##0_);_(* \(#,##0\);_(* &quot;-&quot;??_);_(@_)"/>
    <numFmt numFmtId="219" formatCode="#,##0.0_);\(#,##0.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color indexed="36"/>
      <name val="Arial"/>
      <family val="2"/>
    </font>
    <font>
      <u val="single"/>
      <sz val="14"/>
      <color indexed="12"/>
      <name val="Arial"/>
      <family val="2"/>
    </font>
    <font>
      <sz val="10"/>
      <name val="Arabic Transparent"/>
      <family val="0"/>
    </font>
    <font>
      <sz val="12"/>
      <name val="Arabic Transparent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8"/>
      <color indexed="8"/>
      <name val="Calibri"/>
      <family val="0"/>
    </font>
    <font>
      <b/>
      <sz val="8.5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6" fillId="0" borderId="0" applyNumberFormat="0">
      <alignment horizontal="right"/>
      <protection/>
    </xf>
    <xf numFmtId="0" fontId="23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readingOrder="2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80" fontId="3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5" fontId="31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readingOrder="2"/>
    </xf>
    <xf numFmtId="183" fontId="9" fillId="0" borderId="10" xfId="0" applyNumberFormat="1" applyFont="1" applyFill="1" applyBorder="1" applyAlignment="1">
      <alignment horizontal="right" vertical="center" readingOrder="2"/>
    </xf>
    <xf numFmtId="183" fontId="9" fillId="0" borderId="11" xfId="0" applyNumberFormat="1" applyFont="1" applyFill="1" applyBorder="1" applyAlignment="1">
      <alignment horizontal="right" vertical="center" readingOrder="2"/>
    </xf>
    <xf numFmtId="183" fontId="9" fillId="0" borderId="11" xfId="0" applyNumberFormat="1" applyFont="1" applyFill="1" applyBorder="1" applyAlignment="1" quotePrefix="1">
      <alignment horizontal="right" vertical="center" readingOrder="2"/>
    </xf>
    <xf numFmtId="183" fontId="9" fillId="0" borderId="12" xfId="0" applyNumberFormat="1" applyFont="1" applyFill="1" applyBorder="1" applyAlignment="1">
      <alignment horizontal="right" vertical="center" readingOrder="2"/>
    </xf>
    <xf numFmtId="183" fontId="9" fillId="0" borderId="10" xfId="0" applyNumberFormat="1" applyFont="1" applyFill="1" applyBorder="1" applyAlignment="1" quotePrefix="1">
      <alignment horizontal="right" vertical="center" readingOrder="2"/>
    </xf>
    <xf numFmtId="183" fontId="9" fillId="0" borderId="13" xfId="0" applyNumberFormat="1" applyFont="1" applyFill="1" applyBorder="1" applyAlignment="1">
      <alignment horizontal="right" vertical="center" readingOrder="2"/>
    </xf>
    <xf numFmtId="183" fontId="8" fillId="0" borderId="14" xfId="0" applyNumberFormat="1" applyFont="1" applyFill="1" applyBorder="1" applyAlignment="1">
      <alignment horizontal="right" vertical="center" readingOrder="2"/>
    </xf>
    <xf numFmtId="183" fontId="8" fillId="0" borderId="15" xfId="0" applyNumberFormat="1" applyFont="1" applyFill="1" applyBorder="1" applyAlignment="1">
      <alignment horizontal="right" vertical="center" readingOrder="2"/>
    </xf>
    <xf numFmtId="183" fontId="8" fillId="0" borderId="14" xfId="0" applyNumberFormat="1" applyFont="1" applyFill="1" applyBorder="1" applyAlignment="1" quotePrefix="1">
      <alignment horizontal="right" vertical="center" readingOrder="2"/>
    </xf>
    <xf numFmtId="183" fontId="9" fillId="0" borderId="12" xfId="0" applyNumberFormat="1" applyFont="1" applyFill="1" applyBorder="1" applyAlignment="1" quotePrefix="1">
      <alignment horizontal="right" vertical="center" readingOrder="2"/>
    </xf>
    <xf numFmtId="0" fontId="33" fillId="0" borderId="0" xfId="0" applyFont="1" applyFill="1" applyAlignment="1">
      <alignment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183" fontId="9" fillId="0" borderId="18" xfId="0" applyNumberFormat="1" applyFont="1" applyFill="1" applyBorder="1" applyAlignment="1">
      <alignment horizontal="right" vertical="center" readingOrder="2"/>
    </xf>
    <xf numFmtId="183" fontId="9" fillId="0" borderId="18" xfId="0" applyNumberFormat="1" applyFont="1" applyFill="1" applyBorder="1" applyAlignment="1" quotePrefix="1">
      <alignment horizontal="right" vertical="center" readingOrder="2"/>
    </xf>
    <xf numFmtId="183" fontId="9" fillId="0" borderId="0" xfId="0" applyNumberFormat="1" applyFont="1" applyFill="1" applyBorder="1" applyAlignment="1" quotePrefix="1">
      <alignment horizontal="right" vertical="center" readingOrder="2"/>
    </xf>
    <xf numFmtId="183" fontId="9" fillId="0" borderId="0" xfId="0" applyNumberFormat="1" applyFont="1" applyFill="1" applyBorder="1" applyAlignment="1" quotePrefix="1">
      <alignment horizontal="center" vertical="center" readingOrder="2"/>
    </xf>
    <xf numFmtId="183" fontId="9" fillId="0" borderId="19" xfId="0" applyNumberFormat="1" applyFont="1" applyFill="1" applyBorder="1" applyAlignment="1">
      <alignment horizontal="right" vertical="center" readingOrder="2"/>
    </xf>
    <xf numFmtId="183" fontId="9" fillId="0" borderId="20" xfId="0" applyNumberFormat="1" applyFont="1" applyFill="1" applyBorder="1" applyAlignment="1">
      <alignment horizontal="right" vertical="center" readingOrder="2"/>
    </xf>
    <xf numFmtId="183" fontId="9" fillId="0" borderId="20" xfId="0" applyNumberFormat="1" applyFont="1" applyFill="1" applyBorder="1" applyAlignment="1" quotePrefix="1">
      <alignment horizontal="right" vertical="center" readingOrder="2"/>
    </xf>
    <xf numFmtId="183" fontId="9" fillId="0" borderId="0" xfId="0" applyNumberFormat="1" applyFont="1" applyFill="1" applyBorder="1" applyAlignment="1">
      <alignment horizontal="right" vertical="center" readingOrder="2"/>
    </xf>
    <xf numFmtId="183" fontId="9" fillId="0" borderId="21" xfId="0" applyNumberFormat="1" applyFont="1" applyFill="1" applyBorder="1" applyAlignment="1">
      <alignment horizontal="right" vertical="center" readingOrder="2"/>
    </xf>
    <xf numFmtId="183" fontId="9" fillId="0" borderId="22" xfId="0" applyNumberFormat="1" applyFont="1" applyFill="1" applyBorder="1" applyAlignment="1">
      <alignment horizontal="right" vertical="center" readingOrder="2"/>
    </xf>
    <xf numFmtId="183" fontId="9" fillId="0" borderId="23" xfId="0" applyNumberFormat="1" applyFont="1" applyFill="1" applyBorder="1" applyAlignment="1">
      <alignment horizontal="right" vertical="center" readingOrder="2"/>
    </xf>
    <xf numFmtId="183" fontId="9" fillId="0" borderId="24" xfId="0" applyNumberFormat="1" applyFont="1" applyFill="1" applyBorder="1" applyAlignment="1">
      <alignment horizontal="right" vertical="center" readingOrder="2"/>
    </xf>
    <xf numFmtId="183" fontId="9" fillId="0" borderId="25" xfId="0" applyNumberFormat="1" applyFont="1" applyFill="1" applyBorder="1" applyAlignment="1">
      <alignment horizontal="right" vertical="center" readingOrder="2"/>
    </xf>
    <xf numFmtId="183" fontId="9" fillId="0" borderId="26" xfId="0" applyNumberFormat="1" applyFont="1" applyFill="1" applyBorder="1" applyAlignment="1" quotePrefix="1">
      <alignment horizontal="right" vertical="center" readingOrder="2"/>
    </xf>
    <xf numFmtId="183" fontId="9" fillId="0" borderId="25" xfId="0" applyNumberFormat="1" applyFont="1" applyFill="1" applyBorder="1" applyAlignment="1" quotePrefix="1">
      <alignment horizontal="right" vertical="center" readingOrder="2"/>
    </xf>
    <xf numFmtId="183" fontId="8" fillId="0" borderId="14" xfId="0" applyNumberFormat="1" applyFont="1" applyFill="1" applyBorder="1" applyAlignment="1">
      <alignment vertical="center" readingOrder="2"/>
    </xf>
    <xf numFmtId="183" fontId="9" fillId="0" borderId="27" xfId="0" applyNumberFormat="1" applyFont="1" applyFill="1" applyBorder="1" applyAlignment="1">
      <alignment horizontal="right" vertical="center" readingOrder="2"/>
    </xf>
    <xf numFmtId="183" fontId="9" fillId="0" borderId="19" xfId="0" applyNumberFormat="1" applyFont="1" applyFill="1" applyBorder="1" applyAlignment="1" quotePrefix="1">
      <alignment horizontal="right" vertical="center" readingOrder="2"/>
    </xf>
    <xf numFmtId="183" fontId="9" fillId="0" borderId="26" xfId="0" applyNumberFormat="1" applyFont="1" applyFill="1" applyBorder="1" applyAlignment="1">
      <alignment horizontal="right" vertical="center" readingOrder="2"/>
    </xf>
    <xf numFmtId="183" fontId="9" fillId="0" borderId="28" xfId="0" applyNumberFormat="1" applyFont="1" applyFill="1" applyBorder="1" applyAlignment="1">
      <alignment horizontal="right" vertical="center" readingOrder="2"/>
    </xf>
    <xf numFmtId="183" fontId="9" fillId="0" borderId="29" xfId="0" applyNumberFormat="1" applyFont="1" applyFill="1" applyBorder="1" applyAlignment="1">
      <alignment horizontal="right" vertical="center" readingOrder="2"/>
    </xf>
    <xf numFmtId="183" fontId="8" fillId="0" borderId="30" xfId="0" applyNumberFormat="1" applyFont="1" applyFill="1" applyBorder="1" applyAlignment="1">
      <alignment vertical="center" readingOrder="2"/>
    </xf>
    <xf numFmtId="183" fontId="9" fillId="0" borderId="21" xfId="0" applyNumberFormat="1" applyFont="1" applyFill="1" applyBorder="1" applyAlignment="1" quotePrefix="1">
      <alignment horizontal="right" vertical="center" readingOrder="2"/>
    </xf>
    <xf numFmtId="183" fontId="9" fillId="0" borderId="24" xfId="0" applyNumberFormat="1" applyFont="1" applyFill="1" applyBorder="1" applyAlignment="1" quotePrefix="1">
      <alignment horizontal="right" vertical="center" readingOrder="2"/>
    </xf>
    <xf numFmtId="183" fontId="9" fillId="0" borderId="31" xfId="0" applyNumberFormat="1" applyFont="1" applyFill="1" applyBorder="1" applyAlignment="1">
      <alignment horizontal="right" vertical="center" readingOrder="2"/>
    </xf>
    <xf numFmtId="183" fontId="29" fillId="0" borderId="0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horizontal="right" vertical="center" readingOrder="2"/>
    </xf>
    <xf numFmtId="180" fontId="9" fillId="0" borderId="11" xfId="0" applyNumberFormat="1" applyFont="1" applyFill="1" applyBorder="1" applyAlignment="1" quotePrefix="1">
      <alignment horizontal="right" vertical="center" readingOrder="2"/>
    </xf>
    <xf numFmtId="0" fontId="9" fillId="0" borderId="32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 quotePrefix="1">
      <alignment horizontal="right" vertical="center" readingOrder="2"/>
    </xf>
    <xf numFmtId="0" fontId="9" fillId="0" borderId="34" xfId="0" applyFont="1" applyFill="1" applyBorder="1" applyAlignment="1">
      <alignment horizontal="right" vertical="center"/>
    </xf>
    <xf numFmtId="183" fontId="9" fillId="0" borderId="35" xfId="0" applyNumberFormat="1" applyFont="1" applyFill="1" applyBorder="1" applyAlignment="1" quotePrefix="1">
      <alignment horizontal="right" vertical="center" readingOrder="2"/>
    </xf>
    <xf numFmtId="180" fontId="9" fillId="0" borderId="10" xfId="0" applyNumberFormat="1" applyFont="1" applyFill="1" applyBorder="1" applyAlignment="1">
      <alignment horizontal="right" vertical="center" readingOrder="2"/>
    </xf>
    <xf numFmtId="183" fontId="8" fillId="0" borderId="15" xfId="0" applyNumberFormat="1" applyFont="1" applyFill="1" applyBorder="1" applyAlignment="1">
      <alignment vertical="center" readingOrder="2"/>
    </xf>
    <xf numFmtId="2" fontId="8" fillId="0" borderId="36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textRotation="90"/>
    </xf>
    <xf numFmtId="0" fontId="9" fillId="0" borderId="38" xfId="0" applyFont="1" applyFill="1" applyBorder="1" applyAlignment="1">
      <alignment vertical="center" textRotation="90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textRotation="90"/>
    </xf>
    <xf numFmtId="0" fontId="9" fillId="0" borderId="38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3" fillId="0" borderId="3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Book2 تخطيط 1" xfId="65"/>
    <cellStyle name="عملة [0]_Book2 تخطيط 1" xfId="66"/>
    <cellStyle name="عملة_Book2 تخطيط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>
      <xdr:nvSpPr>
        <xdr:cNvPr id="1" name="نص 1"/>
        <xdr:cNvSpPr txBox="1">
          <a:spLocks noChangeArrowheads="1"/>
        </xdr:cNvSpPr>
      </xdr:nvSpPr>
      <xdr:spPr>
        <a:xfrm>
          <a:off x="990600" y="2847975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  مفرخــــــــــــــــــــات            حكوميــــــــــــــــــة
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نص 2"/>
        <xdr:cNvSpPr txBox="1">
          <a:spLocks noChangeArrowheads="1"/>
        </xdr:cNvSpPr>
      </xdr:nvSpPr>
      <xdr:spPr>
        <a:xfrm>
          <a:off x="990600" y="359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 vert="vert270"/>
        <a:p>
          <a:pPr algn="r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    مفرخــــــــــــــــــــات  أهليــــــــــــــــه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نص 2"/>
        <xdr:cNvSpPr txBox="1">
          <a:spLocks noChangeArrowheads="1"/>
        </xdr:cNvSpPr>
      </xdr:nvSpPr>
      <xdr:spPr>
        <a:xfrm>
          <a:off x="99060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 vert="vert270"/>
        <a:p>
          <a:pPr algn="r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    مفرخــــــــــــــــــــات  أهليــــــــــــــــه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" name="نص 2"/>
        <xdr:cNvSpPr txBox="1">
          <a:spLocks noChangeArrowheads="1"/>
        </xdr:cNvSpPr>
      </xdr:nvSpPr>
      <xdr:spPr>
        <a:xfrm>
          <a:off x="990600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 vert="vert270"/>
        <a:p>
          <a:pPr algn="r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    مفرخــــــــــــــــــــات  أهليــــــــــــــــه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33"/>
  <sheetViews>
    <sheetView rightToLeft="1" tabSelected="1" zoomScalePageLayoutView="0" workbookViewId="0" topLeftCell="A1">
      <selection activeCell="B47" sqref="B47"/>
    </sheetView>
  </sheetViews>
  <sheetFormatPr defaultColWidth="9.140625" defaultRowHeight="12.75"/>
  <cols>
    <col min="1" max="1" width="4.00390625" style="1" customWidth="1"/>
    <col min="2" max="2" width="10.8515625" style="2" customWidth="1"/>
    <col min="3" max="4" width="8.28125" style="19" customWidth="1"/>
    <col min="5" max="5" width="7.7109375" style="19" customWidth="1"/>
    <col min="6" max="6" width="8.57421875" style="18" bestFit="1" customWidth="1"/>
    <col min="7" max="7" width="6.140625" style="18" customWidth="1"/>
    <col min="8" max="8" width="6.28125" style="18" customWidth="1"/>
    <col min="9" max="9" width="6.7109375" style="18" customWidth="1"/>
    <col min="10" max="10" width="6.421875" style="18" customWidth="1"/>
    <col min="11" max="11" width="6.00390625" style="18" customWidth="1"/>
    <col min="12" max="12" width="6.421875" style="18" customWidth="1"/>
    <col min="13" max="13" width="9.28125" style="18" customWidth="1"/>
    <col min="14" max="14" width="12.140625" style="1" customWidth="1"/>
    <col min="15" max="15" width="13.57421875" style="2" customWidth="1"/>
    <col min="16" max="16384" width="9.140625" style="1" customWidth="1"/>
  </cols>
  <sheetData>
    <row r="1" spans="1:15" s="5" customFormat="1" ht="15">
      <c r="A1" s="85" t="s">
        <v>17</v>
      </c>
      <c r="B1" s="85"/>
      <c r="C1" s="85"/>
      <c r="D1" s="85"/>
      <c r="E1" s="85"/>
      <c r="F1" s="4"/>
      <c r="G1" s="4"/>
      <c r="H1" s="4"/>
      <c r="I1" s="4"/>
      <c r="J1" s="4"/>
      <c r="K1" s="4"/>
      <c r="L1" s="4"/>
      <c r="M1" s="4"/>
      <c r="O1" s="6"/>
    </row>
    <row r="2" spans="1:15" s="5" customFormat="1" ht="15">
      <c r="A2" s="3"/>
      <c r="B2" s="6"/>
      <c r="C2" s="7"/>
      <c r="D2" s="7"/>
      <c r="E2" s="7"/>
      <c r="F2" s="4"/>
      <c r="G2" s="4"/>
      <c r="H2" s="8"/>
      <c r="I2" s="4"/>
      <c r="J2" s="4"/>
      <c r="K2" s="4"/>
      <c r="L2" s="4"/>
      <c r="M2" s="4"/>
      <c r="O2" s="6"/>
    </row>
    <row r="4" spans="1:14" s="10" customFormat="1" ht="16.5" customHeight="1" thickBot="1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  <c r="K4" s="33"/>
      <c r="L4" s="33"/>
      <c r="M4" s="33"/>
      <c r="N4" s="9"/>
    </row>
    <row r="5" spans="1:15" s="12" customFormat="1" ht="15.75" customHeight="1" thickTop="1">
      <c r="A5" s="73" t="s">
        <v>18</v>
      </c>
      <c r="B5" s="75" t="s">
        <v>19</v>
      </c>
      <c r="C5" s="71" t="s">
        <v>20</v>
      </c>
      <c r="D5" s="72"/>
      <c r="E5" s="72"/>
      <c r="F5" s="79" t="s">
        <v>21</v>
      </c>
      <c r="G5" s="81" t="s">
        <v>33</v>
      </c>
      <c r="H5" s="81" t="s">
        <v>22</v>
      </c>
      <c r="I5" s="81" t="s">
        <v>23</v>
      </c>
      <c r="J5" s="83" t="s">
        <v>24</v>
      </c>
      <c r="K5" s="81" t="s">
        <v>34</v>
      </c>
      <c r="L5" s="86" t="s">
        <v>25</v>
      </c>
      <c r="M5" s="77" t="s">
        <v>39</v>
      </c>
      <c r="N5" s="11"/>
      <c r="O5" s="11"/>
    </row>
    <row r="6" spans="1:15" s="12" customFormat="1" ht="32.25" customHeight="1" thickBot="1">
      <c r="A6" s="74"/>
      <c r="B6" s="76"/>
      <c r="C6" s="34" t="s">
        <v>26</v>
      </c>
      <c r="D6" s="35" t="s">
        <v>28</v>
      </c>
      <c r="E6" s="35" t="s">
        <v>27</v>
      </c>
      <c r="F6" s="80"/>
      <c r="G6" s="82"/>
      <c r="H6" s="82"/>
      <c r="I6" s="82"/>
      <c r="J6" s="84"/>
      <c r="K6" s="82"/>
      <c r="L6" s="87"/>
      <c r="M6" s="78"/>
      <c r="N6" s="13"/>
      <c r="O6" s="14"/>
    </row>
    <row r="7" spans="1:15" s="12" customFormat="1" ht="19.5" customHeight="1" thickTop="1">
      <c r="A7" s="88" t="s">
        <v>7</v>
      </c>
      <c r="B7" s="64" t="s">
        <v>35</v>
      </c>
      <c r="C7" s="36" t="s">
        <v>1</v>
      </c>
      <c r="D7" s="23" t="s">
        <v>1</v>
      </c>
      <c r="E7" s="27" t="s">
        <v>1</v>
      </c>
      <c r="F7" s="37" t="s">
        <v>1</v>
      </c>
      <c r="G7" s="24" t="s">
        <v>1</v>
      </c>
      <c r="H7" s="25" t="s">
        <v>1</v>
      </c>
      <c r="I7" s="25">
        <v>0.253</v>
      </c>
      <c r="J7" s="39">
        <v>0.262</v>
      </c>
      <c r="K7" s="25">
        <v>0.5</v>
      </c>
      <c r="L7" s="40" t="s">
        <v>1</v>
      </c>
      <c r="M7" s="29">
        <f>SUM(C7:L7)</f>
        <v>1.0150000000000001</v>
      </c>
      <c r="N7" s="13"/>
      <c r="O7" s="14"/>
    </row>
    <row r="8" spans="1:15" s="12" customFormat="1" ht="19.5" customHeight="1" thickBot="1">
      <c r="A8" s="89"/>
      <c r="B8" s="64" t="s">
        <v>9</v>
      </c>
      <c r="C8" s="41">
        <f>19.7+19</f>
        <v>38.7</v>
      </c>
      <c r="D8" s="24">
        <v>0.9</v>
      </c>
      <c r="E8" s="25">
        <f>6.3+7.7</f>
        <v>14</v>
      </c>
      <c r="F8" s="42">
        <f>0.7+2+5</f>
        <v>7.7</v>
      </c>
      <c r="G8" s="24" t="s">
        <v>1</v>
      </c>
      <c r="H8" s="24" t="s">
        <v>1</v>
      </c>
      <c r="I8" s="24" t="s">
        <v>1</v>
      </c>
      <c r="J8" s="43" t="s">
        <v>1</v>
      </c>
      <c r="K8" s="62" t="s">
        <v>1</v>
      </c>
      <c r="L8" s="40" t="s">
        <v>1</v>
      </c>
      <c r="M8" s="29">
        <f>SUM(C8:L8)</f>
        <v>61.300000000000004</v>
      </c>
      <c r="N8" s="61"/>
      <c r="O8" s="14"/>
    </row>
    <row r="9" spans="1:15" s="12" customFormat="1" ht="19.5" customHeight="1" thickBot="1" thickTop="1">
      <c r="A9" s="90" t="s">
        <v>29</v>
      </c>
      <c r="B9" s="91"/>
      <c r="C9" s="44">
        <f>SUM(C7:C8)</f>
        <v>38.7</v>
      </c>
      <c r="D9" s="26">
        <f>SUM(D7:D8)</f>
        <v>0.9</v>
      </c>
      <c r="E9" s="26">
        <f>SUM(E7:E8)</f>
        <v>14</v>
      </c>
      <c r="F9" s="44">
        <f>SUM(F7:F8)</f>
        <v>7.7</v>
      </c>
      <c r="G9" s="26" t="s">
        <v>1</v>
      </c>
      <c r="H9" s="26" t="s">
        <v>1</v>
      </c>
      <c r="I9" s="26">
        <f>SUM(I7:I8)</f>
        <v>0.253</v>
      </c>
      <c r="J9" s="46">
        <f>SUM(J7:J8)</f>
        <v>0.262</v>
      </c>
      <c r="K9" s="26">
        <f>SUM(K7:K8)</f>
        <v>0.5</v>
      </c>
      <c r="L9" s="45" t="s">
        <v>1</v>
      </c>
      <c r="M9" s="47">
        <f>SUM(M7:M8)</f>
        <v>62.315000000000005</v>
      </c>
      <c r="N9" s="13"/>
      <c r="O9" s="14"/>
    </row>
    <row r="10" spans="1:14" ht="19.5" customHeight="1" thickTop="1">
      <c r="A10" s="92" t="s">
        <v>5</v>
      </c>
      <c r="B10" s="65" t="s">
        <v>6</v>
      </c>
      <c r="C10" s="36">
        <f>16.2+20.3</f>
        <v>36.5</v>
      </c>
      <c r="D10" s="23">
        <v>2.5</v>
      </c>
      <c r="E10" s="23">
        <f>6.2+7.8</f>
        <v>14</v>
      </c>
      <c r="F10" s="42">
        <f>1.7+2.8+63</f>
        <v>67.5</v>
      </c>
      <c r="G10" s="25" t="s">
        <v>1</v>
      </c>
      <c r="H10" s="24" t="s">
        <v>1</v>
      </c>
      <c r="I10" s="27" t="s">
        <v>1</v>
      </c>
      <c r="J10" s="49" t="s">
        <v>1</v>
      </c>
      <c r="K10" s="66" t="s">
        <v>1</v>
      </c>
      <c r="L10" s="50" t="s">
        <v>1</v>
      </c>
      <c r="M10" s="51">
        <f>SUM(C10:L10)</f>
        <v>120.5</v>
      </c>
      <c r="N10" s="21"/>
    </row>
    <row r="11" spans="1:13" ht="19.5" customHeight="1" thickBot="1">
      <c r="A11" s="93"/>
      <c r="B11" s="67" t="s">
        <v>8</v>
      </c>
      <c r="C11" s="52" t="s">
        <v>1</v>
      </c>
      <c r="D11" s="28" t="s">
        <v>1</v>
      </c>
      <c r="E11" s="28" t="s">
        <v>1</v>
      </c>
      <c r="F11" s="41">
        <v>2</v>
      </c>
      <c r="G11" s="25" t="s">
        <v>1</v>
      </c>
      <c r="H11" s="25" t="s">
        <v>1</v>
      </c>
      <c r="I11" s="25" t="s">
        <v>1</v>
      </c>
      <c r="J11" s="38" t="s">
        <v>1</v>
      </c>
      <c r="K11" s="25" t="s">
        <v>1</v>
      </c>
      <c r="L11" s="53" t="s">
        <v>1</v>
      </c>
      <c r="M11" s="70">
        <f>SUM(C11:L11)</f>
        <v>2</v>
      </c>
    </row>
    <row r="12" spans="1:13" ht="19.5" customHeight="1" thickBot="1" thickTop="1">
      <c r="A12" s="90" t="s">
        <v>29</v>
      </c>
      <c r="B12" s="91"/>
      <c r="C12" s="44">
        <f>SUM(C10:C11)</f>
        <v>36.5</v>
      </c>
      <c r="D12" s="26">
        <f>SUM(D10:D11)</f>
        <v>2.5</v>
      </c>
      <c r="E12" s="26">
        <f>SUM(E10:E11)</f>
        <v>14</v>
      </c>
      <c r="F12" s="44">
        <f>SUM(F10:F11)</f>
        <v>69.5</v>
      </c>
      <c r="G12" s="26" t="s">
        <v>1</v>
      </c>
      <c r="H12" s="26" t="s">
        <v>1</v>
      </c>
      <c r="I12" s="26" t="s">
        <v>1</v>
      </c>
      <c r="J12" s="26" t="s">
        <v>1</v>
      </c>
      <c r="K12" s="26" t="s">
        <v>1</v>
      </c>
      <c r="L12" s="26" t="s">
        <v>1</v>
      </c>
      <c r="M12" s="47">
        <f>SUM(M10:M11)</f>
        <v>122.5</v>
      </c>
    </row>
    <row r="13" spans="1:15" ht="19.5" customHeight="1" thickTop="1">
      <c r="A13" s="88" t="s">
        <v>2</v>
      </c>
      <c r="B13" s="64" t="s">
        <v>3</v>
      </c>
      <c r="C13" s="36">
        <f>7.6</f>
        <v>7.6</v>
      </c>
      <c r="D13" s="23" t="s">
        <v>1</v>
      </c>
      <c r="E13" s="23" t="s">
        <v>1</v>
      </c>
      <c r="F13" s="68">
        <f>3.2+2</f>
        <v>5.2</v>
      </c>
      <c r="G13" s="27" t="s">
        <v>1</v>
      </c>
      <c r="H13" s="23" t="s">
        <v>1</v>
      </c>
      <c r="I13" s="23" t="s">
        <v>1</v>
      </c>
      <c r="J13" s="54" t="s">
        <v>1</v>
      </c>
      <c r="K13" s="69" t="s">
        <v>1</v>
      </c>
      <c r="L13" s="48" t="s">
        <v>1</v>
      </c>
      <c r="M13" s="29">
        <f>SUM(C13:L13)</f>
        <v>12.8</v>
      </c>
      <c r="N13" s="15"/>
      <c r="O13" s="15"/>
    </row>
    <row r="14" spans="1:15" ht="19.5" customHeight="1" thickBot="1">
      <c r="A14" s="89"/>
      <c r="B14" s="64" t="s">
        <v>4</v>
      </c>
      <c r="C14" s="41">
        <f>17.4+16.8</f>
        <v>34.2</v>
      </c>
      <c r="D14" s="24">
        <v>1.3</v>
      </c>
      <c r="E14" s="25">
        <f>5.2+5.3</f>
        <v>10.5</v>
      </c>
      <c r="F14" s="42">
        <f>2+2.8</f>
        <v>4.8</v>
      </c>
      <c r="G14" s="24" t="s">
        <v>1</v>
      </c>
      <c r="H14" s="25" t="s">
        <v>1</v>
      </c>
      <c r="I14" s="25" t="s">
        <v>1</v>
      </c>
      <c r="J14" s="39" t="s">
        <v>1</v>
      </c>
      <c r="K14" s="63" t="s">
        <v>1</v>
      </c>
      <c r="L14" s="40" t="s">
        <v>1</v>
      </c>
      <c r="M14" s="30">
        <f>SUM(C14:L14)</f>
        <v>50.8</v>
      </c>
      <c r="N14" s="16"/>
      <c r="O14" s="15"/>
    </row>
    <row r="15" spans="1:15" ht="19.5" customHeight="1" thickBot="1" thickTop="1">
      <c r="A15" s="90" t="s">
        <v>29</v>
      </c>
      <c r="B15" s="91"/>
      <c r="C15" s="44">
        <f>SUM(C13:C14)</f>
        <v>41.800000000000004</v>
      </c>
      <c r="D15" s="26">
        <f>SUM(D13:D14)</f>
        <v>1.3</v>
      </c>
      <c r="E15" s="26">
        <f>SUM(E13:E14)</f>
        <v>10.5</v>
      </c>
      <c r="F15" s="44">
        <f>SUM(F13:F14)</f>
        <v>10</v>
      </c>
      <c r="G15" s="26" t="s">
        <v>1</v>
      </c>
      <c r="H15" s="26" t="s">
        <v>1</v>
      </c>
      <c r="I15" s="26" t="s">
        <v>1</v>
      </c>
      <c r="J15" s="26" t="s">
        <v>1</v>
      </c>
      <c r="K15" s="26" t="s">
        <v>1</v>
      </c>
      <c r="L15" s="26" t="s">
        <v>1</v>
      </c>
      <c r="M15" s="47">
        <f>SUM(M13:M14)</f>
        <v>63.599999999999994</v>
      </c>
      <c r="N15" s="15"/>
      <c r="O15" s="17"/>
    </row>
    <row r="16" spans="1:13" ht="19.5" customHeight="1" thickTop="1">
      <c r="A16" s="94" t="s">
        <v>4</v>
      </c>
      <c r="B16" s="64" t="s">
        <v>12</v>
      </c>
      <c r="C16" s="55">
        <f>2.8</f>
        <v>2.8</v>
      </c>
      <c r="D16" s="24">
        <v>0.3</v>
      </c>
      <c r="E16" s="24">
        <f>1.7</f>
        <v>1.7</v>
      </c>
      <c r="F16" s="41">
        <f>0.3</f>
        <v>0.3</v>
      </c>
      <c r="G16" s="24">
        <v>0.275</v>
      </c>
      <c r="H16" s="25" t="s">
        <v>1</v>
      </c>
      <c r="I16" s="24" t="s">
        <v>1</v>
      </c>
      <c r="J16" s="38" t="s">
        <v>1</v>
      </c>
      <c r="K16" s="63" t="s">
        <v>1</v>
      </c>
      <c r="L16" s="53" t="s">
        <v>1</v>
      </c>
      <c r="M16" s="29">
        <f>SUM(C16:L16)</f>
        <v>5.375</v>
      </c>
    </row>
    <row r="17" spans="1:13" ht="19.5" customHeight="1">
      <c r="A17" s="88"/>
      <c r="B17" s="64" t="s">
        <v>38</v>
      </c>
      <c r="C17" s="55" t="s">
        <v>1</v>
      </c>
      <c r="D17" s="24" t="s">
        <v>1</v>
      </c>
      <c r="E17" s="24" t="s">
        <v>1</v>
      </c>
      <c r="F17" s="42">
        <v>4</v>
      </c>
      <c r="G17" s="25" t="s">
        <v>1</v>
      </c>
      <c r="H17" s="25">
        <f>0.5+0.2</f>
        <v>0.7</v>
      </c>
      <c r="I17" s="25">
        <v>2</v>
      </c>
      <c r="J17" s="43">
        <f>0.5+0.2</f>
        <v>0.7</v>
      </c>
      <c r="K17" s="24" t="s">
        <v>1</v>
      </c>
      <c r="L17" s="53">
        <f>0.05+0.2</f>
        <v>0.25</v>
      </c>
      <c r="M17" s="51">
        <f>SUM(C17:L17)</f>
        <v>7.65</v>
      </c>
    </row>
    <row r="18" spans="1:13" ht="19.5" customHeight="1" thickBot="1">
      <c r="A18" s="89"/>
      <c r="B18" s="64" t="s">
        <v>13</v>
      </c>
      <c r="C18" s="55" t="s">
        <v>1</v>
      </c>
      <c r="D18" s="24" t="s">
        <v>1</v>
      </c>
      <c r="E18" s="24" t="s">
        <v>1</v>
      </c>
      <c r="F18" s="41" t="s">
        <v>1</v>
      </c>
      <c r="G18" s="24" t="s">
        <v>1</v>
      </c>
      <c r="H18" s="24">
        <v>9</v>
      </c>
      <c r="I18" s="24" t="s">
        <v>1</v>
      </c>
      <c r="J18" s="38">
        <v>0.9</v>
      </c>
      <c r="K18" s="24" t="s">
        <v>1</v>
      </c>
      <c r="L18" s="40" t="s">
        <v>1</v>
      </c>
      <c r="M18" s="30">
        <f>SUM(C18:L18)</f>
        <v>9.9</v>
      </c>
    </row>
    <row r="19" spans="1:14" ht="19.5" customHeight="1" thickBot="1" thickTop="1">
      <c r="A19" s="90" t="s">
        <v>29</v>
      </c>
      <c r="B19" s="91"/>
      <c r="C19" s="44">
        <f aca="true" t="shared" si="0" ref="C19:J19">SUM(C16:C18)</f>
        <v>2.8</v>
      </c>
      <c r="D19" s="26">
        <f t="shared" si="0"/>
        <v>0.3</v>
      </c>
      <c r="E19" s="26">
        <f t="shared" si="0"/>
        <v>1.7</v>
      </c>
      <c r="F19" s="44">
        <f t="shared" si="0"/>
        <v>4.3</v>
      </c>
      <c r="G19" s="26">
        <f t="shared" si="0"/>
        <v>0.275</v>
      </c>
      <c r="H19" s="26">
        <f t="shared" si="0"/>
        <v>9.7</v>
      </c>
      <c r="I19" s="26">
        <f t="shared" si="0"/>
        <v>2</v>
      </c>
      <c r="J19" s="26">
        <f t="shared" si="0"/>
        <v>1.6</v>
      </c>
      <c r="K19" s="26" t="s">
        <v>1</v>
      </c>
      <c r="L19" s="45">
        <f>SUM(L16:L18)</f>
        <v>0.25</v>
      </c>
      <c r="M19" s="47">
        <f>SUM(M16:M18)</f>
        <v>22.925</v>
      </c>
      <c r="N19" s="21"/>
    </row>
    <row r="20" spans="1:13" ht="19.5" customHeight="1" thickTop="1">
      <c r="A20" s="95" t="s">
        <v>30</v>
      </c>
      <c r="B20" s="65" t="s">
        <v>31</v>
      </c>
      <c r="C20" s="55" t="s">
        <v>1</v>
      </c>
      <c r="D20" s="24" t="s">
        <v>1</v>
      </c>
      <c r="E20" s="24" t="s">
        <v>1</v>
      </c>
      <c r="F20" s="42">
        <v>5</v>
      </c>
      <c r="G20" s="25" t="s">
        <v>1</v>
      </c>
      <c r="H20" s="24" t="s">
        <v>1</v>
      </c>
      <c r="I20" s="24" t="s">
        <v>1</v>
      </c>
      <c r="J20" s="43" t="s">
        <v>1</v>
      </c>
      <c r="K20" s="24" t="s">
        <v>1</v>
      </c>
      <c r="L20" s="56" t="s">
        <v>1</v>
      </c>
      <c r="M20" s="57">
        <f>SUM(C20:L20)</f>
        <v>5</v>
      </c>
    </row>
    <row r="21" spans="1:13" ht="19.5" customHeight="1">
      <c r="A21" s="96"/>
      <c r="B21" s="64" t="s">
        <v>14</v>
      </c>
      <c r="C21" s="55" t="s">
        <v>1</v>
      </c>
      <c r="D21" s="24" t="s">
        <v>1</v>
      </c>
      <c r="E21" s="24" t="s">
        <v>1</v>
      </c>
      <c r="F21" s="41">
        <v>7</v>
      </c>
      <c r="G21" s="25" t="s">
        <v>1</v>
      </c>
      <c r="H21" s="24" t="s">
        <v>1</v>
      </c>
      <c r="I21" s="24" t="s">
        <v>1</v>
      </c>
      <c r="J21" s="43" t="s">
        <v>1</v>
      </c>
      <c r="K21" s="24" t="s">
        <v>1</v>
      </c>
      <c r="L21" s="56" t="s">
        <v>1</v>
      </c>
      <c r="M21" s="31">
        <f>SUM(C21:L21)</f>
        <v>7</v>
      </c>
    </row>
    <row r="22" spans="1:13" ht="19.5" customHeight="1">
      <c r="A22" s="96"/>
      <c r="B22" s="64" t="s">
        <v>16</v>
      </c>
      <c r="C22" s="55" t="s">
        <v>1</v>
      </c>
      <c r="D22" s="24">
        <v>0.3</v>
      </c>
      <c r="E22" s="25">
        <v>3</v>
      </c>
      <c r="F22" s="42">
        <v>2</v>
      </c>
      <c r="G22" s="25" t="s">
        <v>1</v>
      </c>
      <c r="H22" s="24" t="s">
        <v>1</v>
      </c>
      <c r="I22" s="24" t="s">
        <v>1</v>
      </c>
      <c r="J22" s="43" t="s">
        <v>1</v>
      </c>
      <c r="K22" s="62" t="s">
        <v>1</v>
      </c>
      <c r="L22" s="56" t="s">
        <v>1</v>
      </c>
      <c r="M22" s="51">
        <f>SUM(C22:L22)</f>
        <v>5.3</v>
      </c>
    </row>
    <row r="23" spans="1:13" ht="19.5" customHeight="1">
      <c r="A23" s="96"/>
      <c r="B23" s="64" t="s">
        <v>15</v>
      </c>
      <c r="C23" s="42">
        <v>6.4</v>
      </c>
      <c r="D23" s="25">
        <v>0.6</v>
      </c>
      <c r="E23" s="25">
        <v>1.5</v>
      </c>
      <c r="F23" s="42">
        <v>0.6</v>
      </c>
      <c r="G23" s="25" t="s">
        <v>1</v>
      </c>
      <c r="H23" s="24" t="s">
        <v>1</v>
      </c>
      <c r="I23" s="24" t="s">
        <v>1</v>
      </c>
      <c r="J23" s="43" t="s">
        <v>1</v>
      </c>
      <c r="K23" s="62" t="s">
        <v>1</v>
      </c>
      <c r="L23" s="56" t="s">
        <v>1</v>
      </c>
      <c r="M23" s="51">
        <f>SUM(C23:L23)</f>
        <v>9.1</v>
      </c>
    </row>
    <row r="24" spans="1:13" ht="19.5" customHeight="1">
      <c r="A24" s="96"/>
      <c r="B24" s="64" t="s">
        <v>37</v>
      </c>
      <c r="C24" s="55" t="s">
        <v>1</v>
      </c>
      <c r="D24" s="24">
        <v>0.3</v>
      </c>
      <c r="E24" s="24">
        <v>2.3</v>
      </c>
      <c r="F24" s="41">
        <v>1.2</v>
      </c>
      <c r="G24" s="25" t="s">
        <v>1</v>
      </c>
      <c r="H24" s="24" t="s">
        <v>1</v>
      </c>
      <c r="I24" s="24" t="s">
        <v>1</v>
      </c>
      <c r="J24" s="43" t="s">
        <v>1</v>
      </c>
      <c r="K24" s="24" t="s">
        <v>1</v>
      </c>
      <c r="L24" s="56" t="s">
        <v>1</v>
      </c>
      <c r="M24" s="51">
        <f>SUM(C24:L24)</f>
        <v>3.8</v>
      </c>
    </row>
    <row r="25" spans="1:13" ht="19.5" customHeight="1" thickBot="1">
      <c r="A25" s="97"/>
      <c r="B25" s="67" t="s">
        <v>32</v>
      </c>
      <c r="C25" s="55" t="s">
        <v>1</v>
      </c>
      <c r="D25" s="24" t="s">
        <v>1</v>
      </c>
      <c r="E25" s="24" t="s">
        <v>1</v>
      </c>
      <c r="F25" s="42" t="s">
        <v>1</v>
      </c>
      <c r="G25" s="25" t="s">
        <v>1</v>
      </c>
      <c r="H25" s="24" t="s">
        <v>1</v>
      </c>
      <c r="I25" s="24" t="s">
        <v>1</v>
      </c>
      <c r="J25" s="43" t="s">
        <v>1</v>
      </c>
      <c r="K25" s="24" t="s">
        <v>1</v>
      </c>
      <c r="L25" s="56" t="s">
        <v>1</v>
      </c>
      <c r="M25" s="30" t="s">
        <v>1</v>
      </c>
    </row>
    <row r="26" spans="1:13" ht="19.5" customHeight="1" thickBot="1" thickTop="1">
      <c r="A26" s="90" t="s">
        <v>29</v>
      </c>
      <c r="B26" s="91"/>
      <c r="C26" s="58">
        <f>SUM(C20:C25)</f>
        <v>6.4</v>
      </c>
      <c r="D26" s="32">
        <f>SUM(D20:D25)</f>
        <v>1.2</v>
      </c>
      <c r="E26" s="32">
        <f>SUM(E20:E25)</f>
        <v>6.8</v>
      </c>
      <c r="F26" s="58">
        <f>SUM(F20:F25)</f>
        <v>15.799999999999999</v>
      </c>
      <c r="G26" s="26" t="s">
        <v>1</v>
      </c>
      <c r="H26" s="26" t="s">
        <v>1</v>
      </c>
      <c r="I26" s="26" t="s">
        <v>1</v>
      </c>
      <c r="J26" s="26" t="s">
        <v>1</v>
      </c>
      <c r="K26" s="26" t="s">
        <v>1</v>
      </c>
      <c r="L26" s="26" t="s">
        <v>1</v>
      </c>
      <c r="M26" s="59">
        <f>SUM(M20:M25)</f>
        <v>30.2</v>
      </c>
    </row>
    <row r="27" spans="1:13" ht="19.5" customHeight="1" thickTop="1">
      <c r="A27" s="94" t="s">
        <v>36</v>
      </c>
      <c r="B27" s="64" t="s">
        <v>10</v>
      </c>
      <c r="C27" s="55" t="s">
        <v>1</v>
      </c>
      <c r="D27" s="24">
        <v>0.3</v>
      </c>
      <c r="E27" s="25">
        <v>5.573</v>
      </c>
      <c r="F27" s="42">
        <f>2.3+1</f>
        <v>3.3</v>
      </c>
      <c r="G27" s="25" t="s">
        <v>1</v>
      </c>
      <c r="H27" s="24" t="s">
        <v>1</v>
      </c>
      <c r="I27" s="24" t="s">
        <v>1</v>
      </c>
      <c r="J27" s="43" t="s">
        <v>1</v>
      </c>
      <c r="K27" s="24" t="s">
        <v>1</v>
      </c>
      <c r="L27" s="56" t="s">
        <v>1</v>
      </c>
      <c r="M27" s="57">
        <f>SUM(C27:L27)</f>
        <v>9.173</v>
      </c>
    </row>
    <row r="28" spans="1:13" ht="19.5" customHeight="1">
      <c r="A28" s="88"/>
      <c r="B28" s="64" t="s">
        <v>11</v>
      </c>
      <c r="C28" s="55" t="s">
        <v>1</v>
      </c>
      <c r="D28" s="24">
        <v>0.4</v>
      </c>
      <c r="E28" s="25">
        <v>5.2</v>
      </c>
      <c r="F28" s="42">
        <v>1</v>
      </c>
      <c r="G28" s="25" t="s">
        <v>1</v>
      </c>
      <c r="H28" s="24" t="s">
        <v>1</v>
      </c>
      <c r="I28" s="24" t="s">
        <v>1</v>
      </c>
      <c r="J28" s="43" t="s">
        <v>1</v>
      </c>
      <c r="K28" s="24" t="s">
        <v>1</v>
      </c>
      <c r="L28" s="56" t="s">
        <v>1</v>
      </c>
      <c r="M28" s="51">
        <f>SUM(C28:L28)</f>
        <v>6.6000000000000005</v>
      </c>
    </row>
    <row r="29" spans="1:13" ht="19.5" customHeight="1" thickBot="1">
      <c r="A29" s="89"/>
      <c r="B29" s="67" t="s">
        <v>36</v>
      </c>
      <c r="C29" s="55" t="s">
        <v>1</v>
      </c>
      <c r="D29" s="24" t="s">
        <v>1</v>
      </c>
      <c r="E29" s="24" t="s">
        <v>1</v>
      </c>
      <c r="F29" s="41">
        <v>30</v>
      </c>
      <c r="G29" s="24" t="s">
        <v>1</v>
      </c>
      <c r="H29" s="24" t="s">
        <v>1</v>
      </c>
      <c r="I29" s="24" t="s">
        <v>1</v>
      </c>
      <c r="J29" s="43" t="s">
        <v>1</v>
      </c>
      <c r="K29" s="24" t="s">
        <v>1</v>
      </c>
      <c r="L29" s="56" t="s">
        <v>1</v>
      </c>
      <c r="M29" s="51">
        <f>SUM(C29:L29)</f>
        <v>30</v>
      </c>
    </row>
    <row r="30" spans="1:13" ht="19.5" customHeight="1" thickBot="1" thickTop="1">
      <c r="A30" s="90" t="s">
        <v>29</v>
      </c>
      <c r="B30" s="91"/>
      <c r="C30" s="44" t="s">
        <v>1</v>
      </c>
      <c r="D30" s="26">
        <f>SUM(D27:D29)</f>
        <v>0.7</v>
      </c>
      <c r="E30" s="26">
        <f>SUM(E27:E29)</f>
        <v>10.773</v>
      </c>
      <c r="F30" s="44">
        <f>SUM(F27:F29)</f>
        <v>34.3</v>
      </c>
      <c r="G30" s="26" t="s">
        <v>1</v>
      </c>
      <c r="H30" s="26" t="s">
        <v>1</v>
      </c>
      <c r="I30" s="26" t="s">
        <v>1</v>
      </c>
      <c r="J30" s="26" t="s">
        <v>1</v>
      </c>
      <c r="K30" s="26" t="s">
        <v>1</v>
      </c>
      <c r="L30" s="26" t="s">
        <v>1</v>
      </c>
      <c r="M30" s="47">
        <f>SUM(M27:M29)</f>
        <v>45.772999999999996</v>
      </c>
    </row>
    <row r="31" spans="1:14" ht="19.5" customHeight="1" thickBot="1" thickTop="1">
      <c r="A31" s="90" t="s">
        <v>0</v>
      </c>
      <c r="B31" s="91"/>
      <c r="C31" s="52">
        <f>SUM(C26,C19,C15,C12,C9,C30)</f>
        <v>126.2</v>
      </c>
      <c r="D31" s="28">
        <f aca="true" t="shared" si="1" ref="D31:M31">SUM(D26,D19,D15,D12,D9,D30)</f>
        <v>6.9</v>
      </c>
      <c r="E31" s="26">
        <f t="shared" si="1"/>
        <v>57.772999999999996</v>
      </c>
      <c r="F31" s="52">
        <f t="shared" si="1"/>
        <v>141.6</v>
      </c>
      <c r="G31" s="28">
        <f t="shared" si="1"/>
        <v>0.275</v>
      </c>
      <c r="H31" s="28">
        <f t="shared" si="1"/>
        <v>9.7</v>
      </c>
      <c r="I31" s="28">
        <f t="shared" si="1"/>
        <v>2.253</v>
      </c>
      <c r="J31" s="60">
        <f t="shared" si="1"/>
        <v>1.862</v>
      </c>
      <c r="K31" s="28">
        <f t="shared" si="1"/>
        <v>0.5</v>
      </c>
      <c r="L31" s="60">
        <f t="shared" si="1"/>
        <v>0.25</v>
      </c>
      <c r="M31" s="47">
        <f t="shared" si="1"/>
        <v>347.313</v>
      </c>
      <c r="N31" s="21"/>
    </row>
    <row r="32" spans="6:14" ht="16.5" customHeight="1" thickTop="1">
      <c r="F32" s="19"/>
      <c r="G32" s="19"/>
      <c r="H32" s="19"/>
      <c r="I32" s="19"/>
      <c r="J32" s="19"/>
      <c r="K32" s="19"/>
      <c r="L32" s="19"/>
      <c r="M32" s="20"/>
      <c r="N32" s="21"/>
    </row>
    <row r="33" ht="12.75">
      <c r="H33" s="22"/>
    </row>
  </sheetData>
  <sheetProtection/>
  <mergeCells count="26">
    <mergeCell ref="A4:J4"/>
    <mergeCell ref="A16:A18"/>
    <mergeCell ref="A19:B19"/>
    <mergeCell ref="A31:B31"/>
    <mergeCell ref="A30:B30"/>
    <mergeCell ref="A26:B26"/>
    <mergeCell ref="A20:A25"/>
    <mergeCell ref="A27:A29"/>
    <mergeCell ref="I5:I6"/>
    <mergeCell ref="A13:A14"/>
    <mergeCell ref="A15:B15"/>
    <mergeCell ref="K5:K6"/>
    <mergeCell ref="G5:G6"/>
    <mergeCell ref="A9:B9"/>
    <mergeCell ref="A10:A11"/>
    <mergeCell ref="A12:B12"/>
    <mergeCell ref="A7:A8"/>
    <mergeCell ref="C5:E5"/>
    <mergeCell ref="A5:A6"/>
    <mergeCell ref="B5:B6"/>
    <mergeCell ref="M5:M6"/>
    <mergeCell ref="F5:F6"/>
    <mergeCell ref="H5:H6"/>
    <mergeCell ref="J5:J6"/>
    <mergeCell ref="A1:E1"/>
    <mergeCell ref="L5:L6"/>
  </mergeCells>
  <printOptions horizontalCentered="1"/>
  <pageMargins left="0" right="0.7874015748031497" top="0.7874015748031497" bottom="0.1968503937007874" header="0.1968503937007874" footer="0"/>
  <pageSetup horizontalDpi="300" verticalDpi="300" orientation="portrait" paperSize="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Nahed</dc:creator>
  <cp:keywords/>
  <dc:description/>
  <cp:lastModifiedBy>amy</cp:lastModifiedBy>
  <cp:lastPrinted>2009-11-12T09:17:06Z</cp:lastPrinted>
  <dcterms:created xsi:type="dcterms:W3CDTF">2007-10-01T08:36:10Z</dcterms:created>
  <dcterms:modified xsi:type="dcterms:W3CDTF">2010-12-21T06:30:58Z</dcterms:modified>
  <cp:category/>
  <cp:version/>
  <cp:contentType/>
  <cp:contentStatus/>
</cp:coreProperties>
</file>