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65521" windowWidth="6255" windowHeight="9345" tabRatio="687" activeTab="0"/>
  </bookViews>
  <sheets>
    <sheet name="Rice" sheetId="1" r:id="rId1"/>
    <sheet name="AquaCulture" sheetId="2" r:id="rId2"/>
    <sheet name="Aqua Spp" sheetId="3" r:id="rId3"/>
  </sheets>
  <definedNames>
    <definedName name="_xlnm.Print_Area" localSheetId="2">'Aqua Spp'!$A$1:$H$23</definedName>
    <definedName name="_xlnm.Print_Area" localSheetId="1">'AquaCulture'!$A$1:$G$34</definedName>
  </definedNames>
  <calcPr fullCalcOnLoad="1"/>
</workbook>
</file>

<file path=xl/sharedStrings.xml><?xml version="1.0" encoding="utf-8"?>
<sst xmlns="http://schemas.openxmlformats.org/spreadsheetml/2006/main" count="185" uniqueCount="70">
  <si>
    <t>ARAB REPUBLIC OF EGYPT</t>
  </si>
  <si>
    <t>GENERAL AUTHORITY FOR</t>
  </si>
  <si>
    <t>FISH RESOURCES DEVELOPMENT</t>
  </si>
  <si>
    <t>Prod.</t>
  </si>
  <si>
    <t>Total</t>
  </si>
  <si>
    <t>Year</t>
  </si>
  <si>
    <t>Species</t>
  </si>
  <si>
    <t>Damietta</t>
  </si>
  <si>
    <t>Dakhlia</t>
  </si>
  <si>
    <t>Gharbia</t>
  </si>
  <si>
    <t>Matrouh</t>
  </si>
  <si>
    <t>Alexandria</t>
  </si>
  <si>
    <t>Behira</t>
  </si>
  <si>
    <t>Port Said</t>
  </si>
  <si>
    <t>Ismailia</t>
  </si>
  <si>
    <t>Suez</t>
  </si>
  <si>
    <t>Kafr El-Sheikh</t>
  </si>
  <si>
    <t>Menofia</t>
  </si>
  <si>
    <t>Fayum</t>
  </si>
  <si>
    <t>Menia</t>
  </si>
  <si>
    <t>Bani Suief</t>
  </si>
  <si>
    <t>Asuit</t>
  </si>
  <si>
    <t>Aswan</t>
  </si>
  <si>
    <t>Sohag</t>
  </si>
  <si>
    <t>Govern.</t>
  </si>
  <si>
    <t>Cages</t>
  </si>
  <si>
    <t>Cairo &amp; Giza</t>
  </si>
  <si>
    <t>Elwady ElGed.</t>
  </si>
  <si>
    <t>Private</t>
  </si>
  <si>
    <t>Resources</t>
  </si>
  <si>
    <t>Sharkia</t>
  </si>
  <si>
    <t>Rice</t>
  </si>
  <si>
    <t>South Sinai</t>
  </si>
  <si>
    <t>Qena</t>
  </si>
  <si>
    <t>Fresh water</t>
  </si>
  <si>
    <t>Red Sea</t>
  </si>
  <si>
    <t>in tons</t>
  </si>
  <si>
    <t>in thousand tons</t>
  </si>
  <si>
    <t>Total in tons</t>
  </si>
  <si>
    <t>-</t>
  </si>
  <si>
    <t>Gilthead seabream</t>
  </si>
  <si>
    <t>European seabass</t>
  </si>
  <si>
    <t>Mullets nei</t>
  </si>
  <si>
    <t>Shrimps nei, Penaeus</t>
  </si>
  <si>
    <t>Eels nei, river</t>
  </si>
  <si>
    <t>Catfishes, torpedo-shaped</t>
  </si>
  <si>
    <t>Tilapias nei</t>
  </si>
  <si>
    <t>Caranx spp</t>
  </si>
  <si>
    <t>Common carp</t>
  </si>
  <si>
    <t>% of total production</t>
  </si>
  <si>
    <t>Qaliubia</t>
  </si>
  <si>
    <t>Activity</t>
  </si>
  <si>
    <t>Governorate</t>
  </si>
  <si>
    <t>Brackish</t>
  </si>
  <si>
    <t>Aquaculture production in different Governorates</t>
  </si>
  <si>
    <t>North Sainai</t>
  </si>
  <si>
    <t>Production of aquaculture in rice fields</t>
  </si>
  <si>
    <t>Intesive Culture</t>
  </si>
  <si>
    <t>Rice Culture</t>
  </si>
  <si>
    <t>Cage Culture</t>
  </si>
  <si>
    <t>Private Farms</t>
  </si>
  <si>
    <t>Governmental Farms</t>
  </si>
  <si>
    <t>Intinsive</t>
  </si>
  <si>
    <t>Carps (unspecified)</t>
  </si>
  <si>
    <t>from 1992 to 2007</t>
  </si>
  <si>
    <t>in 2007</t>
  </si>
  <si>
    <t>for year 2007</t>
  </si>
  <si>
    <t xml:space="preserve">Aquaculture production according to the Sources and Species </t>
  </si>
  <si>
    <t>Note: All mulleet species are produced from freshwater polyculture fish farms and this genus</t>
  </si>
  <si>
    <t>Other</t>
  </si>
</sst>
</file>

<file path=xl/styles.xml><?xml version="1.0" encoding="utf-8"?>
<styleSheet xmlns="http://schemas.openxmlformats.org/spreadsheetml/2006/main">
  <numFmts count="32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0.000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00"/>
    <numFmt numFmtId="187" formatCode="0.000%"/>
  </numFmts>
  <fonts count="60">
    <font>
      <sz val="10"/>
      <name val="Arial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sz val="10"/>
      <color indexed="48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8"/>
      <color indexed="10"/>
      <name val="Times New Roman"/>
      <family val="1"/>
    </font>
    <font>
      <sz val="16.5"/>
      <color indexed="8"/>
      <name val="Arial"/>
      <family val="0"/>
    </font>
    <font>
      <sz val="10.75"/>
      <color indexed="12"/>
      <name val="Arial"/>
      <family val="0"/>
    </font>
    <font>
      <sz val="11.25"/>
      <color indexed="17"/>
      <name val="Arial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30"/>
      <name val="Arial"/>
      <family val="2"/>
    </font>
    <font>
      <sz val="16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18"/>
      <color indexed="30"/>
      <name val="Times New Roman"/>
      <family val="1"/>
    </font>
    <font>
      <sz val="11.25"/>
      <color indexed="12"/>
      <name val="Arial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rgb="FF0070C0"/>
      <name val="Arial"/>
      <family val="2"/>
    </font>
    <font>
      <sz val="11"/>
      <color rgb="FF0070C0"/>
      <name val="Times New Roman"/>
      <family val="1"/>
    </font>
    <font>
      <sz val="16"/>
      <color rgb="FF0070C0"/>
      <name val="Times New Roman"/>
      <family val="1"/>
    </font>
    <font>
      <sz val="12"/>
      <color rgb="FF0070C0"/>
      <name val="Times New Roman"/>
      <family val="1"/>
    </font>
    <font>
      <sz val="1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>
        <color indexed="63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thin">
        <color indexed="40"/>
      </top>
      <bottom>
        <color indexed="63"/>
      </bottom>
    </border>
    <border>
      <left style="double">
        <color indexed="40"/>
      </left>
      <right style="double">
        <color indexed="40"/>
      </right>
      <top style="thin">
        <color indexed="40"/>
      </top>
      <bottom>
        <color indexed="63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double">
        <color rgb="FF0070C0"/>
      </right>
      <top style="thin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</border>
    <border>
      <left style="double">
        <color rgb="FF0070C0"/>
      </left>
      <right style="double">
        <color rgb="FF0070C0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double">
        <color rgb="FF0070C0"/>
      </left>
      <right style="double">
        <color rgb="FF0070C0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57" applyFont="1" applyBorder="1" applyAlignment="1" applyProtection="1">
      <alignment horizontal="left" vertical="center" wrapText="1"/>
      <protection locked="0"/>
    </xf>
    <xf numFmtId="0" fontId="8" fillId="0" borderId="13" xfId="58" applyFont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left" vertical="center" wrapText="1"/>
    </xf>
    <xf numFmtId="1" fontId="8" fillId="0" borderId="0" xfId="0" applyNumberFormat="1" applyFont="1" applyAlignment="1">
      <alignment/>
    </xf>
    <xf numFmtId="2" fontId="8" fillId="0" borderId="14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2" fontId="8" fillId="0" borderId="18" xfId="0" applyNumberFormat="1" applyFont="1" applyBorder="1" applyAlignment="1">
      <alignment horizontal="right"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1" fontId="57" fillId="0" borderId="0" xfId="0" applyNumberFormat="1" applyFont="1" applyFill="1" applyAlignment="1">
      <alignment horizontal="center"/>
    </xf>
    <xf numFmtId="1" fontId="57" fillId="0" borderId="0" xfId="0" applyNumberFormat="1" applyFont="1" applyFill="1" applyAlignment="1">
      <alignment/>
    </xf>
    <xf numFmtId="0" fontId="58" fillId="0" borderId="19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vertical="center"/>
    </xf>
    <xf numFmtId="1" fontId="58" fillId="0" borderId="24" xfId="0" applyNumberFormat="1" applyFont="1" applyFill="1" applyBorder="1" applyAlignment="1">
      <alignment horizontal="center" vertical="center"/>
    </xf>
    <xf numFmtId="1" fontId="58" fillId="0" borderId="25" xfId="0" applyNumberFormat="1" applyFont="1" applyFill="1" applyBorder="1" applyAlignment="1">
      <alignment horizontal="center" vertical="center"/>
    </xf>
    <xf numFmtId="1" fontId="58" fillId="0" borderId="20" xfId="0" applyNumberFormat="1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vertical="center"/>
    </xf>
    <xf numFmtId="1" fontId="58" fillId="0" borderId="27" xfId="0" applyNumberFormat="1" applyFont="1" applyFill="1" applyBorder="1" applyAlignment="1">
      <alignment horizontal="center" vertical="center"/>
    </xf>
    <xf numFmtId="1" fontId="58" fillId="0" borderId="28" xfId="0" applyNumberFormat="1" applyFont="1" applyFill="1" applyBorder="1" applyAlignment="1">
      <alignment horizontal="center" vertical="center"/>
    </xf>
    <xf numFmtId="1" fontId="58" fillId="0" borderId="29" xfId="0" applyNumberFormat="1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vertical="center"/>
    </xf>
    <xf numFmtId="1" fontId="58" fillId="0" borderId="31" xfId="0" applyNumberFormat="1" applyFont="1" applyFill="1" applyBorder="1" applyAlignment="1">
      <alignment horizontal="center" vertical="center"/>
    </xf>
    <xf numFmtId="1" fontId="58" fillId="0" borderId="32" xfId="0" applyNumberFormat="1" applyFont="1" applyFill="1" applyBorder="1" applyAlignment="1">
      <alignment horizontal="center" vertical="center"/>
    </xf>
    <xf numFmtId="1" fontId="58" fillId="0" borderId="22" xfId="0" applyNumberFormat="1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1" fontId="58" fillId="0" borderId="34" xfId="0" applyNumberFormat="1" applyFont="1" applyFill="1" applyBorder="1" applyAlignment="1">
      <alignment horizontal="center" vertical="center"/>
    </xf>
    <xf numFmtId="1" fontId="58" fillId="0" borderId="35" xfId="0" applyNumberFormat="1" applyFont="1" applyFill="1" applyBorder="1" applyAlignment="1">
      <alignment horizontal="center" vertical="center"/>
    </xf>
    <xf numFmtId="1" fontId="58" fillId="0" borderId="3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58" fillId="0" borderId="0" xfId="0" applyFont="1" applyFill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8" fillId="0" borderId="25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XONOMY" xfId="57"/>
    <cellStyle name="Normal_أسماك النشره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77"/>
      <c:rotY val="30"/>
      <c:depthPercent val="100"/>
      <c:rAngAx val="1"/>
    </c:view3D>
    <c:plotArea>
      <c:layout>
        <c:manualLayout>
          <c:xMode val="edge"/>
          <c:yMode val="edge"/>
          <c:x val="0.01875"/>
          <c:y val="0.02375"/>
          <c:w val="0.98125"/>
          <c:h val="0.95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Rice!$B$8:$Q$8</c:f>
              <c:numCache/>
            </c:numRef>
          </c:cat>
          <c:val>
            <c:numRef>
              <c:f>Rice!$B$9:$Q$9</c:f>
              <c:numCache/>
            </c:numRef>
          </c:val>
          <c:shape val="box"/>
        </c:ser>
        <c:shape val="box"/>
        <c:axId val="61929893"/>
        <c:axId val="20498126"/>
      </c:bar3DChart>
      <c:catAx>
        <c:axId val="61929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0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498126"/>
        <c:crosses val="autoZero"/>
        <c:auto val="1"/>
        <c:lblOffset val="100"/>
        <c:tickLblSkip val="2"/>
        <c:noMultiLvlLbl val="0"/>
      </c:catAx>
      <c:valAx>
        <c:axId val="20498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619298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152400</xdr:rowOff>
    </xdr:from>
    <xdr:to>
      <xdr:col>10</xdr:col>
      <xdr:colOff>514350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38100" y="2114550"/>
        <a:ext cx="51530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38100</xdr:rowOff>
    </xdr:from>
    <xdr:to>
      <xdr:col>0</xdr:col>
      <xdr:colOff>2705100</xdr:colOff>
      <xdr:row>9</xdr:row>
      <xdr:rowOff>409575</xdr:rowOff>
    </xdr:to>
    <xdr:sp>
      <xdr:nvSpPr>
        <xdr:cNvPr id="1" name="Line 1"/>
        <xdr:cNvSpPr>
          <a:spLocks/>
        </xdr:cNvSpPr>
      </xdr:nvSpPr>
      <xdr:spPr>
        <a:xfrm>
          <a:off x="28575" y="1628775"/>
          <a:ext cx="2676525" cy="110490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Q9"/>
  <sheetViews>
    <sheetView tabSelected="1" zoomScalePageLayoutView="0" workbookViewId="0" topLeftCell="A1">
      <selection activeCell="J50" sqref="J50"/>
    </sheetView>
  </sheetViews>
  <sheetFormatPr defaultColWidth="9.140625" defaultRowHeight="12.75"/>
  <cols>
    <col min="1" max="1" width="9.7109375" style="0" customWidth="1"/>
    <col min="2" max="10" width="6.7109375" style="0" customWidth="1"/>
    <col min="11" max="17" width="7.7109375" style="0" customWidth="1"/>
  </cols>
  <sheetData>
    <row r="1" spans="1:3" s="1" customFormat="1" ht="12.75">
      <c r="A1" s="63" t="s">
        <v>0</v>
      </c>
      <c r="B1" s="63"/>
      <c r="C1" s="63"/>
    </row>
    <row r="2" spans="1:3" s="1" customFormat="1" ht="12.75">
      <c r="A2" s="63" t="s">
        <v>1</v>
      </c>
      <c r="B2" s="63"/>
      <c r="C2" s="63"/>
    </row>
    <row r="3" spans="1:4" s="1" customFormat="1" ht="12.75">
      <c r="A3" s="63" t="s">
        <v>2</v>
      </c>
      <c r="B3" s="63"/>
      <c r="C3" s="63"/>
      <c r="D3" s="63"/>
    </row>
    <row r="4" s="1" customFormat="1" ht="12.75"/>
    <row r="5" spans="1:17" s="1" customFormat="1" ht="23.25">
      <c r="A5" s="61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1" customFormat="1" ht="23.25">
      <c r="A6" s="61" t="s">
        <v>64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0:17" s="1" customFormat="1" ht="16.5" thickBot="1">
      <c r="J7" s="7"/>
      <c r="K7" s="3"/>
      <c r="L7" s="3"/>
      <c r="M7" s="3"/>
      <c r="N7" s="3"/>
      <c r="P7" s="62" t="s">
        <v>37</v>
      </c>
      <c r="Q7" s="62"/>
    </row>
    <row r="8" spans="1:17" s="1" customFormat="1" ht="20.25" thickBot="1" thickTop="1">
      <c r="A8" s="4" t="s">
        <v>5</v>
      </c>
      <c r="B8" s="4">
        <v>92</v>
      </c>
      <c r="C8" s="4">
        <v>93</v>
      </c>
      <c r="D8" s="4">
        <v>94</v>
      </c>
      <c r="E8" s="4">
        <v>95</v>
      </c>
      <c r="F8" s="4">
        <v>96</v>
      </c>
      <c r="G8" s="4">
        <v>97</v>
      </c>
      <c r="H8" s="4">
        <v>98</v>
      </c>
      <c r="I8" s="4">
        <v>99</v>
      </c>
      <c r="J8" s="4">
        <v>2000</v>
      </c>
      <c r="K8" s="4">
        <v>2001</v>
      </c>
      <c r="L8" s="4">
        <v>2002</v>
      </c>
      <c r="M8" s="4">
        <v>2003</v>
      </c>
      <c r="N8" s="4">
        <v>2004</v>
      </c>
      <c r="O8" s="4">
        <v>2005</v>
      </c>
      <c r="P8" s="4">
        <v>2006</v>
      </c>
      <c r="Q8" s="4">
        <v>2007</v>
      </c>
    </row>
    <row r="9" spans="1:17" s="1" customFormat="1" ht="20.25" thickBot="1" thickTop="1">
      <c r="A9" s="4" t="s">
        <v>3</v>
      </c>
      <c r="B9" s="5">
        <v>25</v>
      </c>
      <c r="C9" s="5">
        <v>19</v>
      </c>
      <c r="D9" s="5">
        <v>18</v>
      </c>
      <c r="E9" s="5">
        <v>19.836</v>
      </c>
      <c r="F9" s="5">
        <v>21.264</v>
      </c>
      <c r="G9" s="5">
        <v>6.891</v>
      </c>
      <c r="H9" s="5">
        <v>12.44</v>
      </c>
      <c r="I9" s="5">
        <v>9.962</v>
      </c>
      <c r="J9" s="5">
        <v>16.36</v>
      </c>
      <c r="K9" s="5">
        <v>18.371</v>
      </c>
      <c r="L9" s="5">
        <v>16.334</v>
      </c>
      <c r="M9" s="6">
        <v>17.006</v>
      </c>
      <c r="N9" s="6">
        <v>17.2028</v>
      </c>
      <c r="O9" s="6">
        <v>17.6</v>
      </c>
      <c r="P9" s="6">
        <v>5.57</v>
      </c>
      <c r="Q9" s="6">
        <v>5.3</v>
      </c>
    </row>
    <row r="10" ht="13.5" thickTop="1"/>
  </sheetData>
  <sheetProtection/>
  <mergeCells count="6">
    <mergeCell ref="A6:Q6"/>
    <mergeCell ref="A5:Q5"/>
    <mergeCell ref="P7:Q7"/>
    <mergeCell ref="A1:C1"/>
    <mergeCell ref="A2:C2"/>
    <mergeCell ref="A3:D3"/>
  </mergeCells>
  <printOptions/>
  <pageMargins left="0.35433070866141736" right="0.35433070866141736" top="0" bottom="0.5905511811023623" header="0.5118110236220472" footer="0.5118110236220472"/>
  <pageSetup horizontalDpi="300" verticalDpi="300" orientation="landscape" paperSize="9" r:id="rId2"/>
  <headerFooter alignWithMargins="0">
    <oddFooter>&amp;C[40]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4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0.00390625" style="32" customWidth="1"/>
    <col min="2" max="2" width="16.7109375" style="32" customWidth="1"/>
    <col min="3" max="3" width="10.8515625" style="32" customWidth="1"/>
    <col min="4" max="5" width="9.7109375" style="32" customWidth="1"/>
    <col min="6" max="7" width="10.7109375" style="32" customWidth="1"/>
    <col min="8" max="16384" width="9.140625" style="29" customWidth="1"/>
  </cols>
  <sheetData>
    <row r="1" spans="1:7" ht="20.25">
      <c r="A1" s="58" t="s">
        <v>0</v>
      </c>
      <c r="B1" s="58"/>
      <c r="C1" s="30"/>
      <c r="D1" s="31"/>
      <c r="E1" s="31"/>
      <c r="F1" s="31"/>
      <c r="G1" s="31"/>
    </row>
    <row r="2" spans="1:7" ht="20.25">
      <c r="A2" s="58" t="s">
        <v>1</v>
      </c>
      <c r="B2" s="58"/>
      <c r="C2" s="30"/>
      <c r="D2" s="31"/>
      <c r="E2" s="31"/>
      <c r="F2" s="31"/>
      <c r="G2" s="31"/>
    </row>
    <row r="3" spans="1:7" ht="20.25">
      <c r="A3" s="58" t="s">
        <v>2</v>
      </c>
      <c r="B3" s="58"/>
      <c r="C3" s="30"/>
      <c r="D3" s="31"/>
      <c r="E3" s="31"/>
      <c r="F3" s="31"/>
      <c r="G3" s="31"/>
    </row>
    <row r="4" spans="1:7" ht="16.5" customHeight="1">
      <c r="A4" s="31"/>
      <c r="B4" s="31"/>
      <c r="C4" s="31"/>
      <c r="D4" s="31"/>
      <c r="E4" s="31"/>
      <c r="F4" s="31"/>
      <c r="G4" s="31"/>
    </row>
    <row r="5" spans="1:7" ht="23.25">
      <c r="A5" s="60" t="s">
        <v>54</v>
      </c>
      <c r="B5" s="60"/>
      <c r="C5" s="60"/>
      <c r="D5" s="60"/>
      <c r="E5" s="60"/>
      <c r="F5" s="60"/>
      <c r="G5" s="60"/>
    </row>
    <row r="6" spans="1:7" ht="24.75" customHeight="1" thickBot="1">
      <c r="A6" s="60" t="s">
        <v>66</v>
      </c>
      <c r="B6" s="60"/>
      <c r="C6" s="60"/>
      <c r="D6" s="60"/>
      <c r="E6" s="60"/>
      <c r="F6" s="60"/>
      <c r="G6" s="60"/>
    </row>
    <row r="7" spans="1:7" ht="21" customHeight="1" thickTop="1">
      <c r="A7" s="36" t="s">
        <v>51</v>
      </c>
      <c r="B7" s="66" t="s">
        <v>61</v>
      </c>
      <c r="C7" s="64" t="s">
        <v>60</v>
      </c>
      <c r="D7" s="64" t="s">
        <v>59</v>
      </c>
      <c r="E7" s="64" t="s">
        <v>58</v>
      </c>
      <c r="F7" s="64" t="s">
        <v>57</v>
      </c>
      <c r="G7" s="37" t="s">
        <v>4</v>
      </c>
    </row>
    <row r="8" spans="1:7" ht="21" customHeight="1" thickBot="1">
      <c r="A8" s="38" t="s">
        <v>52</v>
      </c>
      <c r="B8" s="67"/>
      <c r="C8" s="65"/>
      <c r="D8" s="65"/>
      <c r="E8" s="65"/>
      <c r="F8" s="65"/>
      <c r="G8" s="39" t="s">
        <v>36</v>
      </c>
    </row>
    <row r="9" spans="1:7" ht="21" customHeight="1" thickTop="1">
      <c r="A9" s="40" t="s">
        <v>11</v>
      </c>
      <c r="B9" s="41">
        <v>452.386</v>
      </c>
      <c r="C9" s="42">
        <f>33+973</f>
        <v>1006</v>
      </c>
      <c r="D9" s="42" t="s">
        <v>39</v>
      </c>
      <c r="E9" s="42" t="s">
        <v>39</v>
      </c>
      <c r="F9" s="42" t="s">
        <v>39</v>
      </c>
      <c r="G9" s="43">
        <f aca="true" t="shared" si="0" ref="G9:G33">SUM(B9:F9)</f>
        <v>1458.386</v>
      </c>
    </row>
    <row r="10" spans="1:7" ht="21" customHeight="1">
      <c r="A10" s="44" t="s">
        <v>12</v>
      </c>
      <c r="B10" s="45">
        <v>1670.8</v>
      </c>
      <c r="C10" s="46">
        <f>42636+23866</f>
        <v>66502</v>
      </c>
      <c r="D10" s="46">
        <v>22878</v>
      </c>
      <c r="E10" s="46">
        <v>875</v>
      </c>
      <c r="F10" s="46">
        <v>910</v>
      </c>
      <c r="G10" s="47">
        <f t="shared" si="0"/>
        <v>92835.8</v>
      </c>
    </row>
    <row r="11" spans="1:7" ht="21" customHeight="1">
      <c r="A11" s="44" t="s">
        <v>10</v>
      </c>
      <c r="B11" s="45" t="s">
        <v>39</v>
      </c>
      <c r="C11" s="46">
        <v>1</v>
      </c>
      <c r="D11" s="46" t="s">
        <v>39</v>
      </c>
      <c r="E11" s="46" t="s">
        <v>39</v>
      </c>
      <c r="F11" s="46" t="s">
        <v>39</v>
      </c>
      <c r="G11" s="47">
        <f t="shared" si="0"/>
        <v>1</v>
      </c>
    </row>
    <row r="12" spans="1:7" ht="21" customHeight="1">
      <c r="A12" s="44" t="s">
        <v>7</v>
      </c>
      <c r="B12" s="45">
        <v>76.288</v>
      </c>
      <c r="C12" s="46">
        <f>3892+5775</f>
        <v>9667</v>
      </c>
      <c r="D12" s="46" t="s">
        <v>39</v>
      </c>
      <c r="E12" s="46">
        <v>269</v>
      </c>
      <c r="F12" s="46" t="s">
        <v>39</v>
      </c>
      <c r="G12" s="47">
        <f t="shared" si="0"/>
        <v>10012.288</v>
      </c>
    </row>
    <row r="13" spans="1:7" ht="21" customHeight="1">
      <c r="A13" s="44" t="s">
        <v>8</v>
      </c>
      <c r="B13" s="45">
        <v>1329.75</v>
      </c>
      <c r="C13" s="46">
        <f>432+442</f>
        <v>874</v>
      </c>
      <c r="D13" s="46" t="s">
        <v>39</v>
      </c>
      <c r="E13" s="46">
        <v>1324</v>
      </c>
      <c r="F13" s="46" t="s">
        <v>39</v>
      </c>
      <c r="G13" s="47">
        <f t="shared" si="0"/>
        <v>3527.75</v>
      </c>
    </row>
    <row r="14" spans="1:7" ht="21" customHeight="1">
      <c r="A14" s="44" t="s">
        <v>30</v>
      </c>
      <c r="B14" s="45">
        <v>1166</v>
      </c>
      <c r="C14" s="46">
        <f>3150+12540+50000</f>
        <v>65690</v>
      </c>
      <c r="D14" s="46" t="s">
        <v>39</v>
      </c>
      <c r="E14" s="46">
        <v>1013</v>
      </c>
      <c r="F14" s="46" t="s">
        <v>39</v>
      </c>
      <c r="G14" s="47">
        <f t="shared" si="0"/>
        <v>67869</v>
      </c>
    </row>
    <row r="15" spans="1:7" ht="21" customHeight="1">
      <c r="A15" s="44" t="s">
        <v>16</v>
      </c>
      <c r="B15" s="45">
        <v>3781.19</v>
      </c>
      <c r="C15" s="46">
        <f>63286+110506+110122</f>
        <v>283914</v>
      </c>
      <c r="D15" s="46">
        <v>39000</v>
      </c>
      <c r="E15" s="46">
        <v>1087</v>
      </c>
      <c r="F15" s="46" t="s">
        <v>39</v>
      </c>
      <c r="G15" s="47">
        <f t="shared" si="0"/>
        <v>327782.19</v>
      </c>
    </row>
    <row r="16" spans="1:7" ht="21" customHeight="1">
      <c r="A16" s="44" t="s">
        <v>17</v>
      </c>
      <c r="B16" s="45" t="s">
        <v>39</v>
      </c>
      <c r="C16" s="46">
        <v>420</v>
      </c>
      <c r="D16" s="46" t="s">
        <v>39</v>
      </c>
      <c r="E16" s="46" t="s">
        <v>39</v>
      </c>
      <c r="F16" s="46">
        <v>60</v>
      </c>
      <c r="G16" s="47">
        <f t="shared" si="0"/>
        <v>480</v>
      </c>
    </row>
    <row r="17" spans="1:7" ht="21" customHeight="1">
      <c r="A17" s="44" t="s">
        <v>9</v>
      </c>
      <c r="B17" s="45" t="s">
        <v>39</v>
      </c>
      <c r="C17" s="46" t="s">
        <v>39</v>
      </c>
      <c r="D17" s="46" t="s">
        <v>39</v>
      </c>
      <c r="E17" s="46">
        <v>509</v>
      </c>
      <c r="F17" s="46" t="s">
        <v>39</v>
      </c>
      <c r="G17" s="47">
        <f t="shared" si="0"/>
        <v>509</v>
      </c>
    </row>
    <row r="18" spans="1:7" ht="21" customHeight="1">
      <c r="A18" s="44" t="s">
        <v>50</v>
      </c>
      <c r="B18" s="45">
        <v>7</v>
      </c>
      <c r="C18" s="46">
        <v>8</v>
      </c>
      <c r="D18" s="46">
        <v>130</v>
      </c>
      <c r="E18" s="46" t="s">
        <v>39</v>
      </c>
      <c r="F18" s="46" t="s">
        <v>39</v>
      </c>
      <c r="G18" s="47">
        <f t="shared" si="0"/>
        <v>145</v>
      </c>
    </row>
    <row r="19" spans="1:7" ht="21" customHeight="1">
      <c r="A19" s="44" t="s">
        <v>14</v>
      </c>
      <c r="B19" s="45">
        <v>48</v>
      </c>
      <c r="C19" s="46">
        <f>437+930+6171</f>
        <v>7538</v>
      </c>
      <c r="D19" s="46" t="s">
        <v>39</v>
      </c>
      <c r="E19" s="46">
        <v>8</v>
      </c>
      <c r="F19" s="46">
        <v>70</v>
      </c>
      <c r="G19" s="47">
        <f t="shared" si="0"/>
        <v>7664</v>
      </c>
    </row>
    <row r="20" spans="1:7" ht="21" customHeight="1">
      <c r="A20" s="44" t="s">
        <v>13</v>
      </c>
      <c r="B20" s="45" t="s">
        <v>39</v>
      </c>
      <c r="C20" s="46">
        <f>4340+102442</f>
        <v>106782</v>
      </c>
      <c r="D20" s="46" t="s">
        <v>39</v>
      </c>
      <c r="E20" s="46" t="s">
        <v>39</v>
      </c>
      <c r="F20" s="46" t="s">
        <v>39</v>
      </c>
      <c r="G20" s="47">
        <f t="shared" si="0"/>
        <v>106782</v>
      </c>
    </row>
    <row r="21" spans="1:7" ht="21" customHeight="1">
      <c r="A21" s="44" t="s">
        <v>55</v>
      </c>
      <c r="B21" s="45" t="s">
        <v>39</v>
      </c>
      <c r="C21" s="46" t="s">
        <v>39</v>
      </c>
      <c r="D21" s="46" t="s">
        <v>39</v>
      </c>
      <c r="E21" s="46" t="s">
        <v>39</v>
      </c>
      <c r="F21" s="46" t="s">
        <v>39</v>
      </c>
      <c r="G21" s="47">
        <f t="shared" si="0"/>
        <v>0</v>
      </c>
    </row>
    <row r="22" spans="1:7" ht="21" customHeight="1">
      <c r="A22" s="44" t="s">
        <v>32</v>
      </c>
      <c r="B22" s="45" t="s">
        <v>39</v>
      </c>
      <c r="C22" s="46">
        <v>18</v>
      </c>
      <c r="D22" s="46" t="s">
        <v>39</v>
      </c>
      <c r="E22" s="46" t="s">
        <v>39</v>
      </c>
      <c r="F22" s="46" t="s">
        <v>39</v>
      </c>
      <c r="G22" s="47">
        <f t="shared" si="0"/>
        <v>18</v>
      </c>
    </row>
    <row r="23" spans="1:7" ht="21" customHeight="1">
      <c r="A23" s="44" t="s">
        <v>15</v>
      </c>
      <c r="B23" s="45" t="s">
        <v>39</v>
      </c>
      <c r="C23" s="46">
        <v>48</v>
      </c>
      <c r="D23" s="46" t="s">
        <v>39</v>
      </c>
      <c r="E23" s="46" t="s">
        <v>39</v>
      </c>
      <c r="F23" s="46" t="s">
        <v>39</v>
      </c>
      <c r="G23" s="47">
        <f t="shared" si="0"/>
        <v>48</v>
      </c>
    </row>
    <row r="24" spans="1:7" ht="21" customHeight="1">
      <c r="A24" s="44" t="s">
        <v>35</v>
      </c>
      <c r="B24" s="45" t="s">
        <v>39</v>
      </c>
      <c r="C24" s="46" t="s">
        <v>39</v>
      </c>
      <c r="D24" s="46" t="s">
        <v>39</v>
      </c>
      <c r="E24" s="46" t="s">
        <v>39</v>
      </c>
      <c r="F24" s="46" t="s">
        <v>39</v>
      </c>
      <c r="G24" s="47">
        <f t="shared" si="0"/>
        <v>0</v>
      </c>
    </row>
    <row r="25" spans="1:7" ht="21" customHeight="1">
      <c r="A25" s="44" t="s">
        <v>26</v>
      </c>
      <c r="B25" s="45">
        <v>8</v>
      </c>
      <c r="C25" s="46">
        <v>412</v>
      </c>
      <c r="D25" s="46" t="s">
        <v>39</v>
      </c>
      <c r="E25" s="46" t="s">
        <v>39</v>
      </c>
      <c r="F25" s="46" t="s">
        <v>39</v>
      </c>
      <c r="G25" s="47">
        <f t="shared" si="0"/>
        <v>420</v>
      </c>
    </row>
    <row r="26" spans="1:7" ht="21" customHeight="1">
      <c r="A26" s="44" t="s">
        <v>18</v>
      </c>
      <c r="B26" s="45" t="s">
        <v>39</v>
      </c>
      <c r="C26" s="46">
        <f>4242+408</f>
        <v>4650</v>
      </c>
      <c r="D26" s="46">
        <v>260</v>
      </c>
      <c r="E26" s="46">
        <v>215</v>
      </c>
      <c r="F26" s="46">
        <v>530</v>
      </c>
      <c r="G26" s="47">
        <f t="shared" si="0"/>
        <v>5655</v>
      </c>
    </row>
    <row r="27" spans="1:7" ht="21" customHeight="1">
      <c r="A27" s="44" t="s">
        <v>20</v>
      </c>
      <c r="B27" s="45" t="s">
        <v>39</v>
      </c>
      <c r="C27" s="46">
        <v>132</v>
      </c>
      <c r="D27" s="46">
        <v>8</v>
      </c>
      <c r="E27" s="46" t="s">
        <v>39</v>
      </c>
      <c r="F27" s="46" t="s">
        <v>39</v>
      </c>
      <c r="G27" s="47">
        <f t="shared" si="0"/>
        <v>140</v>
      </c>
    </row>
    <row r="28" spans="1:7" ht="21" customHeight="1">
      <c r="A28" s="44" t="s">
        <v>19</v>
      </c>
      <c r="B28" s="45" t="s">
        <v>39</v>
      </c>
      <c r="C28" s="46" t="s">
        <v>39</v>
      </c>
      <c r="D28" s="46" t="s">
        <v>39</v>
      </c>
      <c r="E28" s="46" t="s">
        <v>39</v>
      </c>
      <c r="F28" s="46" t="s">
        <v>39</v>
      </c>
      <c r="G28" s="47">
        <f t="shared" si="0"/>
        <v>0</v>
      </c>
    </row>
    <row r="29" spans="1:7" ht="21" customHeight="1">
      <c r="A29" s="44" t="s">
        <v>21</v>
      </c>
      <c r="B29" s="45" t="s">
        <v>39</v>
      </c>
      <c r="C29" s="46" t="s">
        <v>39</v>
      </c>
      <c r="D29" s="46" t="s">
        <v>39</v>
      </c>
      <c r="E29" s="46" t="s">
        <v>39</v>
      </c>
      <c r="F29" s="46" t="s">
        <v>39</v>
      </c>
      <c r="G29" s="47">
        <f t="shared" si="0"/>
        <v>0</v>
      </c>
    </row>
    <row r="30" spans="1:7" ht="21" customHeight="1">
      <c r="A30" s="44" t="s">
        <v>27</v>
      </c>
      <c r="B30" s="45" t="s">
        <v>39</v>
      </c>
      <c r="C30" s="46">
        <v>10160</v>
      </c>
      <c r="D30" s="46" t="s">
        <v>39</v>
      </c>
      <c r="E30" s="46"/>
      <c r="F30" s="46" t="s">
        <v>39</v>
      </c>
      <c r="G30" s="47">
        <f t="shared" si="0"/>
        <v>10160</v>
      </c>
    </row>
    <row r="31" spans="1:7" ht="21" customHeight="1">
      <c r="A31" s="44" t="s">
        <v>23</v>
      </c>
      <c r="B31" s="45" t="s">
        <v>39</v>
      </c>
      <c r="C31" s="46" t="s">
        <v>39</v>
      </c>
      <c r="D31" s="46" t="s">
        <v>39</v>
      </c>
      <c r="E31" s="46" t="s">
        <v>39</v>
      </c>
      <c r="F31" s="46">
        <v>10</v>
      </c>
      <c r="G31" s="47">
        <f t="shared" si="0"/>
        <v>10</v>
      </c>
    </row>
    <row r="32" spans="1:7" ht="21" customHeight="1">
      <c r="A32" s="44" t="s">
        <v>33</v>
      </c>
      <c r="B32" s="45" t="s">
        <v>39</v>
      </c>
      <c r="C32" s="46" t="s">
        <v>39</v>
      </c>
      <c r="D32" s="46" t="s">
        <v>39</v>
      </c>
      <c r="E32" s="46" t="s">
        <v>39</v>
      </c>
      <c r="F32" s="46" t="s">
        <v>39</v>
      </c>
      <c r="G32" s="47">
        <f t="shared" si="0"/>
        <v>0</v>
      </c>
    </row>
    <row r="33" spans="1:7" ht="21" customHeight="1" thickBot="1">
      <c r="A33" s="48" t="s">
        <v>22</v>
      </c>
      <c r="B33" s="49" t="s">
        <v>39</v>
      </c>
      <c r="C33" s="50" t="s">
        <v>39</v>
      </c>
      <c r="D33" s="50" t="s">
        <v>39</v>
      </c>
      <c r="E33" s="50" t="s">
        <v>39</v>
      </c>
      <c r="F33" s="50" t="s">
        <v>39</v>
      </c>
      <c r="G33" s="51">
        <f t="shared" si="0"/>
        <v>0</v>
      </c>
    </row>
    <row r="34" spans="1:7" ht="21" customHeight="1" thickBot="1" thickTop="1">
      <c r="A34" s="52" t="s">
        <v>4</v>
      </c>
      <c r="B34" s="53">
        <f>SUM(B9:B31)</f>
        <v>8539.414</v>
      </c>
      <c r="C34" s="54">
        <f>SUM(C9:C31)</f>
        <v>557822</v>
      </c>
      <c r="D34" s="54">
        <f>SUM(D9:D31)</f>
        <v>62276</v>
      </c>
      <c r="E34" s="54">
        <f>SUM(E9:E31)</f>
        <v>5300</v>
      </c>
      <c r="F34" s="54">
        <f>SUM(F9:F31)</f>
        <v>1580</v>
      </c>
      <c r="G34" s="55">
        <f>SUM(B34:F34)</f>
        <v>635517.414</v>
      </c>
    </row>
    <row r="35" ht="21" thickTop="1"/>
    <row r="37" ht="20.25">
      <c r="C37" s="33"/>
    </row>
    <row r="38" ht="20.25">
      <c r="C38" s="33"/>
    </row>
    <row r="39" ht="20.25">
      <c r="C39" s="34"/>
    </row>
    <row r="40" ht="20.25">
      <c r="C40" s="34"/>
    </row>
    <row r="42" ht="20.25">
      <c r="C42" s="35"/>
    </row>
  </sheetData>
  <sheetProtection/>
  <mergeCells count="10">
    <mergeCell ref="A1:B1"/>
    <mergeCell ref="A2:B2"/>
    <mergeCell ref="A3:B3"/>
    <mergeCell ref="A5:G5"/>
    <mergeCell ref="A6:G6"/>
    <mergeCell ref="F7:F8"/>
    <mergeCell ref="B7:B8"/>
    <mergeCell ref="C7:C8"/>
    <mergeCell ref="D7:D8"/>
    <mergeCell ref="E7:E8"/>
  </mergeCells>
  <printOptions/>
  <pageMargins left="0.5905511811023623" right="0.1968503937007874" top="0.25" bottom="0.1968503937007874" header="0.25" footer="0.4724409448818898"/>
  <pageSetup horizontalDpi="300" verticalDpi="300" orientation="portrait" paperSize="9" r:id="rId1"/>
  <headerFooter alignWithMargins="0">
    <oddFooter>&amp;C[11]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25"/>
  <sheetViews>
    <sheetView zoomScalePageLayoutView="0" workbookViewId="0" topLeftCell="A4">
      <selection activeCell="F24" sqref="F24"/>
    </sheetView>
  </sheetViews>
  <sheetFormatPr defaultColWidth="9.140625" defaultRowHeight="12.75"/>
  <cols>
    <col min="1" max="1" width="40.7109375" style="2" customWidth="1"/>
    <col min="2" max="3" width="12.7109375" style="2" customWidth="1"/>
    <col min="4" max="5" width="11.7109375" style="2" customWidth="1"/>
    <col min="6" max="7" width="14.7109375" style="2" customWidth="1"/>
    <col min="8" max="8" width="12.7109375" style="2" customWidth="1"/>
    <col min="9" max="16384" width="9.140625" style="8" customWidth="1"/>
  </cols>
  <sheetData>
    <row r="1" spans="1:8" ht="18" customHeight="1">
      <c r="A1" s="9" t="s">
        <v>0</v>
      </c>
      <c r="B1" s="9"/>
      <c r="C1" s="9"/>
      <c r="D1" s="9"/>
      <c r="E1" s="9"/>
      <c r="F1" s="10"/>
      <c r="G1" s="10"/>
      <c r="H1" s="10"/>
    </row>
    <row r="2" spans="1:8" ht="18" customHeight="1">
      <c r="A2" s="9" t="s">
        <v>1</v>
      </c>
      <c r="B2" s="9"/>
      <c r="C2" s="9"/>
      <c r="D2" s="9"/>
      <c r="E2" s="9"/>
      <c r="F2" s="10"/>
      <c r="G2" s="10"/>
      <c r="H2" s="10"/>
    </row>
    <row r="3" spans="1:8" ht="18" customHeight="1">
      <c r="A3" s="9" t="s">
        <v>2</v>
      </c>
      <c r="B3" s="9"/>
      <c r="C3" s="9"/>
      <c r="D3" s="9"/>
      <c r="E3" s="9"/>
      <c r="F3" s="10"/>
      <c r="G3" s="10"/>
      <c r="H3" s="10"/>
    </row>
    <row r="4" spans="1:8" ht="15" customHeight="1">
      <c r="A4" s="9"/>
      <c r="B4" s="9"/>
      <c r="C4" s="9"/>
      <c r="D4" s="9"/>
      <c r="E4" s="9"/>
      <c r="F4" s="10"/>
      <c r="G4" s="10"/>
      <c r="H4" s="10"/>
    </row>
    <row r="5" spans="1:8" ht="23.25" customHeight="1">
      <c r="A5" s="56" t="s">
        <v>67</v>
      </c>
      <c r="B5" s="56"/>
      <c r="C5" s="56"/>
      <c r="D5" s="56"/>
      <c r="E5" s="56"/>
      <c r="F5" s="56"/>
      <c r="G5" s="56"/>
      <c r="H5" s="56"/>
    </row>
    <row r="6" spans="1:8" ht="18" customHeight="1">
      <c r="A6" s="74" t="s">
        <v>65</v>
      </c>
      <c r="B6" s="74"/>
      <c r="C6" s="74"/>
      <c r="D6" s="74"/>
      <c r="E6" s="74"/>
      <c r="F6" s="74"/>
      <c r="G6" s="74"/>
      <c r="H6" s="74"/>
    </row>
    <row r="7" spans="1:8" ht="15" customHeight="1" thickBot="1">
      <c r="A7" s="11"/>
      <c r="B7" s="11"/>
      <c r="C7" s="11"/>
      <c r="D7" s="11"/>
      <c r="E7" s="11"/>
      <c r="F7" s="11"/>
      <c r="G7" s="11"/>
      <c r="H7" s="11"/>
    </row>
    <row r="8" spans="1:8" ht="24.75" customHeight="1" thickTop="1">
      <c r="A8" s="23" t="s">
        <v>29</v>
      </c>
      <c r="B8" s="59" t="s">
        <v>34</v>
      </c>
      <c r="C8" s="59"/>
      <c r="D8" s="59"/>
      <c r="E8" s="59" t="s">
        <v>53</v>
      </c>
      <c r="F8" s="59"/>
      <c r="G8" s="76" t="s">
        <v>38</v>
      </c>
      <c r="H8" s="75" t="s">
        <v>49</v>
      </c>
    </row>
    <row r="9" spans="1:8" ht="33" customHeight="1">
      <c r="A9" s="24"/>
      <c r="B9" s="68" t="s">
        <v>31</v>
      </c>
      <c r="C9" s="68" t="s">
        <v>25</v>
      </c>
      <c r="D9" s="72" t="s">
        <v>62</v>
      </c>
      <c r="E9" s="70" t="s">
        <v>24</v>
      </c>
      <c r="F9" s="68" t="s">
        <v>28</v>
      </c>
      <c r="G9" s="68"/>
      <c r="H9" s="72"/>
    </row>
    <row r="10" spans="1:8" ht="33" customHeight="1" thickBot="1">
      <c r="A10" s="26" t="s">
        <v>6</v>
      </c>
      <c r="B10" s="69"/>
      <c r="C10" s="69"/>
      <c r="D10" s="73"/>
      <c r="E10" s="71"/>
      <c r="F10" s="69"/>
      <c r="G10" s="69"/>
      <c r="H10" s="73"/>
    </row>
    <row r="11" spans="1:8" ht="19.5" customHeight="1" thickTop="1">
      <c r="A11" s="25" t="s">
        <v>47</v>
      </c>
      <c r="B11" s="19" t="s">
        <v>39</v>
      </c>
      <c r="C11" s="19" t="s">
        <v>39</v>
      </c>
      <c r="D11" s="19" t="s">
        <v>39</v>
      </c>
      <c r="E11" s="19">
        <v>71.295</v>
      </c>
      <c r="F11" s="19">
        <v>213</v>
      </c>
      <c r="G11" s="19">
        <f>SUM(B11:F11)</f>
        <v>284.295</v>
      </c>
      <c r="H11" s="19">
        <f aca="true" t="shared" si="0" ref="H11:H21">+G11/$G$22*100</f>
        <v>0.04473444800373232</v>
      </c>
    </row>
    <row r="12" spans="1:8" ht="19.5" customHeight="1">
      <c r="A12" s="14" t="s">
        <v>45</v>
      </c>
      <c r="B12" s="20" t="s">
        <v>39</v>
      </c>
      <c r="C12" s="20" t="s">
        <v>39</v>
      </c>
      <c r="D12" s="20">
        <v>92</v>
      </c>
      <c r="E12" s="20">
        <v>393.864</v>
      </c>
      <c r="F12" s="20">
        <v>4801</v>
      </c>
      <c r="G12" s="20">
        <f aca="true" t="shared" si="1" ref="G12:G21">SUM(B12:F12)</f>
        <v>5286.864</v>
      </c>
      <c r="H12" s="20">
        <f t="shared" si="0"/>
        <v>0.831899761553331</v>
      </c>
    </row>
    <row r="13" spans="1:8" ht="19.5" customHeight="1">
      <c r="A13" s="14" t="s">
        <v>48</v>
      </c>
      <c r="B13" s="20">
        <v>5300</v>
      </c>
      <c r="C13" s="20" t="s">
        <v>39</v>
      </c>
      <c r="D13" s="20" t="s">
        <v>39</v>
      </c>
      <c r="E13" s="20" t="s">
        <v>39</v>
      </c>
      <c r="F13" s="20" t="s">
        <v>39</v>
      </c>
      <c r="G13" s="20">
        <f t="shared" si="1"/>
        <v>5300</v>
      </c>
      <c r="H13" s="20">
        <f t="shared" si="0"/>
        <v>0.8339667402514335</v>
      </c>
    </row>
    <row r="14" spans="1:8" ht="19.5" customHeight="1">
      <c r="A14" s="13" t="s">
        <v>44</v>
      </c>
      <c r="B14" s="20" t="s">
        <v>39</v>
      </c>
      <c r="C14" s="20" t="s">
        <v>39</v>
      </c>
      <c r="D14" s="20" t="s">
        <v>39</v>
      </c>
      <c r="E14" s="20">
        <v>30.019</v>
      </c>
      <c r="F14" s="20" t="s">
        <v>39</v>
      </c>
      <c r="G14" s="20">
        <f>SUM(B14:F14)</f>
        <v>30.019</v>
      </c>
      <c r="H14" s="20">
        <f t="shared" si="0"/>
        <v>0.0047235561463410914</v>
      </c>
    </row>
    <row r="15" spans="1:8" ht="19.5" customHeight="1">
      <c r="A15" s="15" t="s">
        <v>41</v>
      </c>
      <c r="B15" s="20" t="s">
        <v>39</v>
      </c>
      <c r="C15" s="20" t="s">
        <v>39</v>
      </c>
      <c r="D15" s="20" t="s">
        <v>39</v>
      </c>
      <c r="E15" s="20">
        <v>131</v>
      </c>
      <c r="F15" s="20">
        <v>467</v>
      </c>
      <c r="G15" s="20">
        <f t="shared" si="1"/>
        <v>598</v>
      </c>
      <c r="H15" s="20">
        <f t="shared" si="0"/>
        <v>0.09409662465478438</v>
      </c>
    </row>
    <row r="16" spans="1:8" ht="19.5" customHeight="1">
      <c r="A16" s="15" t="s">
        <v>40</v>
      </c>
      <c r="B16" s="20" t="s">
        <v>39</v>
      </c>
      <c r="C16" s="20" t="s">
        <v>39</v>
      </c>
      <c r="D16" s="20" t="s">
        <v>39</v>
      </c>
      <c r="E16" s="20">
        <v>95.121</v>
      </c>
      <c r="F16" s="20">
        <v>1110</v>
      </c>
      <c r="G16" s="20">
        <f t="shared" si="1"/>
        <v>1205.121</v>
      </c>
      <c r="H16" s="20">
        <f t="shared" si="0"/>
        <v>0.18962845886387694</v>
      </c>
    </row>
    <row r="17" spans="1:8" ht="19.5" customHeight="1">
      <c r="A17" s="14" t="s">
        <v>63</v>
      </c>
      <c r="B17" s="21" t="s">
        <v>39</v>
      </c>
      <c r="C17" s="21">
        <v>4427</v>
      </c>
      <c r="D17" s="21" t="s">
        <v>39</v>
      </c>
      <c r="E17" s="21">
        <v>1990.308</v>
      </c>
      <c r="F17" s="21">
        <v>97939</v>
      </c>
      <c r="G17" s="21">
        <f t="shared" si="1"/>
        <v>104356.308</v>
      </c>
      <c r="H17" s="21">
        <f t="shared" si="0"/>
        <v>16.42069622781785</v>
      </c>
    </row>
    <row r="18" spans="1:8" ht="19.5" customHeight="1">
      <c r="A18" s="16" t="s">
        <v>42</v>
      </c>
      <c r="B18" s="20" t="s">
        <v>39</v>
      </c>
      <c r="C18" s="20">
        <v>27288</v>
      </c>
      <c r="D18" s="20" t="s">
        <v>39</v>
      </c>
      <c r="E18" s="20">
        <v>1282.615</v>
      </c>
      <c r="F18" s="20">
        <v>223936</v>
      </c>
      <c r="G18" s="20">
        <f t="shared" si="1"/>
        <v>252506.615</v>
      </c>
      <c r="H18" s="20">
        <f t="shared" si="0"/>
        <v>39.73247520820259</v>
      </c>
    </row>
    <row r="19" spans="1:8" ht="19.5" customHeight="1">
      <c r="A19" s="17" t="s">
        <v>43</v>
      </c>
      <c r="B19" s="20" t="s">
        <v>39</v>
      </c>
      <c r="C19" s="20" t="s">
        <v>39</v>
      </c>
      <c r="D19" s="20" t="s">
        <v>39</v>
      </c>
      <c r="E19" s="20" t="s">
        <v>39</v>
      </c>
      <c r="F19" s="20">
        <v>87</v>
      </c>
      <c r="G19" s="20">
        <f>SUM(B19:F19)</f>
        <v>87</v>
      </c>
      <c r="H19" s="20">
        <f t="shared" si="0"/>
        <v>0.013689642717334851</v>
      </c>
    </row>
    <row r="20" spans="1:8" ht="19.5" customHeight="1">
      <c r="A20" s="14" t="s">
        <v>46</v>
      </c>
      <c r="B20" s="20" t="s">
        <v>39</v>
      </c>
      <c r="C20" s="20">
        <v>30561</v>
      </c>
      <c r="D20" s="20">
        <v>1488</v>
      </c>
      <c r="E20" s="20">
        <v>4544.442</v>
      </c>
      <c r="F20" s="20">
        <v>229269</v>
      </c>
      <c r="G20" s="20">
        <f t="shared" si="1"/>
        <v>265862.442</v>
      </c>
      <c r="H20" s="20">
        <f t="shared" si="0"/>
        <v>41.83404417170298</v>
      </c>
    </row>
    <row r="21" spans="1:8" ht="19.5" customHeight="1" thickBot="1">
      <c r="A21" s="27" t="s">
        <v>69</v>
      </c>
      <c r="B21" s="28"/>
      <c r="C21" s="28"/>
      <c r="D21" s="28"/>
      <c r="E21" s="28">
        <v>0.287</v>
      </c>
      <c r="F21" s="28"/>
      <c r="G21" s="28">
        <f t="shared" si="1"/>
        <v>0.287</v>
      </c>
      <c r="H21" s="28">
        <f t="shared" si="0"/>
        <v>4.516008574569083E-05</v>
      </c>
    </row>
    <row r="22" spans="1:8" ht="19.5" customHeight="1" thickBot="1" thickTop="1">
      <c r="A22" s="12" t="s">
        <v>4</v>
      </c>
      <c r="B22" s="22">
        <f>SUM(B11:B20)</f>
        <v>5300</v>
      </c>
      <c r="C22" s="22">
        <f>SUM(C11:C20)</f>
        <v>62276</v>
      </c>
      <c r="D22" s="22">
        <f>SUM(D11:D20)</f>
        <v>1580</v>
      </c>
      <c r="E22" s="22">
        <f>SUM(E11:E21)</f>
        <v>8538.951000000001</v>
      </c>
      <c r="F22" s="22">
        <f>SUM(F11:F20)</f>
        <v>557822</v>
      </c>
      <c r="G22" s="22">
        <f>SUM(G11:G21)</f>
        <v>635516.951</v>
      </c>
      <c r="H22" s="22">
        <f>SUM(H11:H20)</f>
        <v>99.99995483991425</v>
      </c>
    </row>
    <row r="23" spans="1:7" ht="24.75" customHeight="1" thickTop="1">
      <c r="A23" s="57" t="s">
        <v>68</v>
      </c>
      <c r="B23" s="57"/>
      <c r="C23" s="57"/>
      <c r="D23" s="57"/>
      <c r="E23" s="57"/>
      <c r="F23" s="57"/>
      <c r="G23" s="57"/>
    </row>
    <row r="25" ht="15.75">
      <c r="F25" s="18"/>
    </row>
  </sheetData>
  <sheetProtection/>
  <mergeCells count="12">
    <mergeCell ref="A5:H5"/>
    <mergeCell ref="A6:H6"/>
    <mergeCell ref="E8:F8"/>
    <mergeCell ref="H8:H10"/>
    <mergeCell ref="G8:G10"/>
    <mergeCell ref="C9:C10"/>
    <mergeCell ref="B9:B10"/>
    <mergeCell ref="E9:E10"/>
    <mergeCell ref="A23:G23"/>
    <mergeCell ref="D9:D10"/>
    <mergeCell ref="B8:D8"/>
    <mergeCell ref="F9:F10"/>
  </mergeCells>
  <printOptions horizontalCentered="1"/>
  <pageMargins left="0.1968503937007874" right="0.1968503937007874" top="0.7874015748031497" bottom="0.7874015748031497" header="0.5118110236220472" footer="0.1968503937007874"/>
  <pageSetup horizontalDpi="300" verticalDpi="300" orientation="landscape" paperSize="9" r:id="rId2"/>
  <headerFooter alignWithMargins="0">
    <oddFooter>&amp;C[12]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2008-01-01T08:03:14Z</cp:lastPrinted>
  <dcterms:created xsi:type="dcterms:W3CDTF">1998-04-11T10:07:25Z</dcterms:created>
  <dcterms:modified xsi:type="dcterms:W3CDTF">2010-12-19T09:05:22Z</dcterms:modified>
  <cp:category/>
  <cp:version/>
  <cp:contentType/>
  <cp:contentStatus/>
</cp:coreProperties>
</file>