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<sst xmlns="http://schemas.openxmlformats.org/spreadsheetml/2006/main" count="91" uniqueCount="72">
  <si>
    <t>عدد الامهات</t>
  </si>
  <si>
    <t>سعر الام</t>
  </si>
  <si>
    <t xml:space="preserve">اكل الارنب طوال مدة التسمين </t>
  </si>
  <si>
    <t>متوسط وزن الارنب عند البيع</t>
  </si>
  <si>
    <t>جدول المتغيرات</t>
  </si>
  <si>
    <t>متوسط عدد البطون فى العام</t>
  </si>
  <si>
    <t>سعر البطارية</t>
  </si>
  <si>
    <t>البيان</t>
  </si>
  <si>
    <t xml:space="preserve">الكمية </t>
  </si>
  <si>
    <t xml:space="preserve">السعر </t>
  </si>
  <si>
    <t>سعر كيلو العلف</t>
  </si>
  <si>
    <t>الادوية</t>
  </si>
  <si>
    <t>اهلاك البطاريات</t>
  </si>
  <si>
    <t>الفقد فى قطيع التربية</t>
  </si>
  <si>
    <t xml:space="preserve">العمالة </t>
  </si>
  <si>
    <t xml:space="preserve">ايجار العنبر </t>
  </si>
  <si>
    <t>تنسيرات</t>
  </si>
  <si>
    <t>الايرادات</t>
  </si>
  <si>
    <t>الربح</t>
  </si>
  <si>
    <t xml:space="preserve"> قطيع التربية</t>
  </si>
  <si>
    <t xml:space="preserve"> البطاريات</t>
  </si>
  <si>
    <t>نسبة استهلاك البطاريات</t>
  </si>
  <si>
    <t>نسبة الاستهلاك فى قطيع التربية</t>
  </si>
  <si>
    <t>اكل الام لكل يوم</t>
  </si>
  <si>
    <t>اكل الزكرلكل يوم</t>
  </si>
  <si>
    <t xml:space="preserve">متوسط سعر بيع كيلو اللحم </t>
  </si>
  <si>
    <t>متوسط عدد النتاج لكل بطن</t>
  </si>
  <si>
    <t>ايجار العنبرلكل شهر</t>
  </si>
  <si>
    <t>العمالة لكل شهر</t>
  </si>
  <si>
    <t xml:space="preserve">العلف  لقطيع التربية </t>
  </si>
  <si>
    <t>العلف لقطيع التسمين</t>
  </si>
  <si>
    <t>كمية العلف الكلية</t>
  </si>
  <si>
    <t>ربح الام</t>
  </si>
  <si>
    <t>معدل الربح الشهرى</t>
  </si>
  <si>
    <t>بعض المعلومات المساعدة لملئ جدول المتغيرات</t>
  </si>
  <si>
    <t xml:space="preserve">ولك الحرية فى اختيار نسب غير هزة </t>
  </si>
  <si>
    <t xml:space="preserve">فانك لا تحتاج الى هذا المبلغ لان دورة راس المال </t>
  </si>
  <si>
    <t>المصرفات السنوية</t>
  </si>
  <si>
    <t>لا تنزعج عندما ترى رقم المصروفات خلال العام</t>
  </si>
  <si>
    <t xml:space="preserve">م/هانى رجب </t>
  </si>
  <si>
    <t>تصميم م/هانى رجب</t>
  </si>
  <si>
    <t>جملة  المال الثابت اللازم لبدءالمشروع</t>
  </si>
  <si>
    <t xml:space="preserve">منهم20%نسبة النفوق و30%يباعم بنصف ثمن شراء </t>
  </si>
  <si>
    <t xml:space="preserve">وينتج من ال50%نسبة التجديد 25%من المزرعة </t>
  </si>
  <si>
    <t xml:space="preserve">والبتالى هيتكلفم نصف تكلفة الشراء وال25%الاخرى  </t>
  </si>
  <si>
    <t>يتم شراؤها من مزارع اخرى لتغيير الدم</t>
  </si>
  <si>
    <t>والبتالى تكون تسبة الخسارة فى قطيع التربية 22.5%</t>
  </si>
  <si>
    <t>من القطيع الرئيسى او 25%تقريبا</t>
  </si>
  <si>
    <t>يتم تجديد قطيع التربية بمعدل 50% سنويا</t>
  </si>
  <si>
    <t xml:space="preserve"> السلالات </t>
  </si>
  <si>
    <t>جداول النواتج</t>
  </si>
  <si>
    <t>تصميم</t>
  </si>
  <si>
    <t xml:space="preserve"> ذاد حجم المزرعة والرقم الموجود هو </t>
  </si>
  <si>
    <t>المصروفات طوال العام وليس خلال الدورة</t>
  </si>
  <si>
    <t>وسوف يقوم البرنامج بعمل الحسابات وملئ جدول النواتج</t>
  </si>
  <si>
    <t>لا تكتب اى رقم فى جدول النواتج لا ذلك سيؤدى الى فشل البرنا</t>
  </si>
  <si>
    <t>مج فقط قم بادخال الارقام فى الخانات الفارغة بجدول المتغيرات</t>
  </si>
  <si>
    <t>ادوية واضافات مياة</t>
  </si>
  <si>
    <t>تنسيرات العام كهرباء مياة ....الخ</t>
  </si>
  <si>
    <t xml:space="preserve">ثمن الادوية  التحصين للام خلال العام </t>
  </si>
  <si>
    <t>ثمن الادوية التحصين للذكر الواحد فى العام</t>
  </si>
  <si>
    <t>يقدر لكل 8 أمهات ذكر</t>
  </si>
  <si>
    <t xml:space="preserve">ولكل 5امهات وانتاجهم بطارية 14عين  </t>
  </si>
  <si>
    <t>عدد البطاريات اللازمة</t>
  </si>
  <si>
    <t>عدد الذكور</t>
  </si>
  <si>
    <t>سعر الذكر</t>
  </si>
  <si>
    <t>سبتمبر 2009</t>
  </si>
  <si>
    <t>hany_ezawy@ yahoo.com</t>
  </si>
  <si>
    <r>
      <t>صغ</t>
    </r>
    <r>
      <rPr>
        <u val="single"/>
        <sz val="12"/>
        <rFont val="Arial"/>
        <family val="2"/>
      </rPr>
      <t xml:space="preserve">ضغيرة ولكنك فقط تحتاج الى المبلغ المحدد امام خانة </t>
    </r>
  </si>
  <si>
    <r>
      <t xml:space="preserve">ثمن </t>
    </r>
    <r>
      <rPr>
        <u val="single"/>
        <sz val="12"/>
        <rFont val="Arial"/>
        <family val="2"/>
      </rPr>
      <t xml:space="preserve">ثمن الامهات والذكور واعلاف ومصروفات او ثلاثة شهور </t>
    </r>
  </si>
  <si>
    <t>وبعدها يكون المشروع قادرا على تغطية مصروفاتة وانتاج الاراباح</t>
  </si>
  <si>
    <r>
      <t>المب</t>
    </r>
    <r>
      <rPr>
        <u val="single"/>
        <sz val="12"/>
        <rFont val="Arial"/>
        <family val="2"/>
      </rPr>
      <t xml:space="preserve">الملبخ اللازم لبدء المشروع بجدول النواتج والذى يشمل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</si>
</sst>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u val="single"/>
      <sz val="10"/>
      <color indexed="9"/>
      <name val="Arial"/>
      <family val="0"/>
    </font>
    <font>
      <b/>
      <sz val="12"/>
      <color indexed="62"/>
      <name val="Arial"/>
      <family val="2"/>
    </font>
    <font>
      <b/>
      <sz val="12"/>
      <color indexed="60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u val="single"/>
      <sz val="12"/>
      <color indexed="9"/>
      <name val="Arial"/>
      <family val="2"/>
    </font>
    <font>
      <u val="single"/>
      <sz val="12"/>
      <name val="Arial"/>
      <family val="2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>
        <color indexed="60"/>
      </left>
      <right style="thin"/>
      <top style="double">
        <color indexed="60"/>
      </top>
      <bottom style="thin"/>
    </border>
    <border>
      <left style="thin"/>
      <right style="double">
        <color indexed="60"/>
      </right>
      <top style="double">
        <color indexed="60"/>
      </top>
      <bottom style="thin"/>
    </border>
    <border>
      <left style="double">
        <color indexed="60"/>
      </left>
      <right style="thin"/>
      <top style="thin"/>
      <bottom style="thin"/>
    </border>
    <border>
      <left style="thin"/>
      <right style="double">
        <color indexed="60"/>
      </right>
      <top style="thin"/>
      <bottom style="thin"/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 style="thin"/>
    </border>
    <border>
      <left style="medium">
        <color indexed="53"/>
      </left>
      <right>
        <color indexed="63"/>
      </right>
      <top style="thin"/>
      <bottom style="thin"/>
    </border>
    <border>
      <left style="medium">
        <color indexed="53"/>
      </left>
      <right>
        <color indexed="63"/>
      </right>
      <top style="thin"/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thin"/>
    </border>
    <border>
      <left>
        <color indexed="63"/>
      </left>
      <right style="medium">
        <color indexed="53"/>
      </right>
      <top style="thin"/>
      <bottom style="thin"/>
    </border>
    <border>
      <left>
        <color indexed="63"/>
      </left>
      <right style="medium">
        <color indexed="53"/>
      </right>
      <top style="thin"/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 style="thin"/>
    </border>
    <border>
      <left style="medium">
        <color indexed="53"/>
      </left>
      <right style="medium">
        <color indexed="53"/>
      </right>
      <top style="thin"/>
      <bottom style="thin"/>
    </border>
    <border>
      <left style="medium">
        <color indexed="53"/>
      </left>
      <right style="medium">
        <color indexed="53"/>
      </right>
      <top style="thin"/>
      <bottom style="medium">
        <color indexed="5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53"/>
      </right>
      <top style="thin"/>
      <bottom style="thin"/>
    </border>
    <border>
      <left style="double">
        <color indexed="60"/>
      </left>
      <right style="thin"/>
      <top style="thin"/>
      <bottom style="double">
        <color indexed="5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53"/>
      </right>
      <top style="thin"/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double">
        <color indexed="57"/>
      </left>
      <right>
        <color indexed="63"/>
      </right>
      <top style="double">
        <color indexed="57"/>
      </top>
      <bottom>
        <color indexed="63"/>
      </bottom>
    </border>
    <border>
      <left>
        <color indexed="63"/>
      </left>
      <right style="double">
        <color indexed="57"/>
      </right>
      <top style="double">
        <color indexed="57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7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 style="double">
        <color indexed="57"/>
      </right>
      <top style="double">
        <color indexed="57"/>
      </top>
      <bottom style="double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readingOrder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9" fontId="4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20" applyFont="1" applyBorder="1" applyAlignment="1">
      <alignment/>
    </xf>
    <xf numFmtId="0" fontId="8" fillId="0" borderId="20" xfId="2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2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17" fontId="0" fillId="0" borderId="0" xfId="0" applyNumberFormat="1" applyBorder="1" applyAlignment="1">
      <alignment horizontal="center"/>
    </xf>
    <xf numFmtId="0" fontId="8" fillId="0" borderId="0" xfId="20" applyFont="1" applyBorder="1" applyAlignment="1">
      <alignment horizontal="center"/>
    </xf>
    <xf numFmtId="0" fontId="8" fillId="0" borderId="0" xfId="2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5" fillId="0" borderId="0" xfId="2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0" borderId="36" xfId="20" applyFont="1" applyBorder="1" applyAlignment="1">
      <alignment horizontal="center"/>
    </xf>
    <xf numFmtId="0" fontId="11" fillId="0" borderId="25" xfId="20" applyFont="1" applyBorder="1" applyAlignment="1">
      <alignment horizontal="center"/>
    </xf>
    <xf numFmtId="0" fontId="11" fillId="0" borderId="37" xfId="20" applyFont="1" applyBorder="1" applyAlignment="1">
      <alignment horizontal="center"/>
    </xf>
    <xf numFmtId="17" fontId="0" fillId="0" borderId="3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3" fillId="0" borderId="31" xfId="20" applyFont="1" applyBorder="1" applyAlignment="1">
      <alignment horizontal="center"/>
    </xf>
    <xf numFmtId="0" fontId="13" fillId="0" borderId="0" xfId="20" applyFont="1" applyBorder="1" applyAlignment="1">
      <alignment horizontal="center"/>
    </xf>
    <xf numFmtId="0" fontId="13" fillId="0" borderId="32" xfId="2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4" fillId="0" borderId="31" xfId="20" applyFont="1" applyBorder="1" applyAlignment="1">
      <alignment horizontal="center"/>
    </xf>
    <xf numFmtId="0" fontId="14" fillId="0" borderId="0" xfId="20" applyFont="1" applyBorder="1" applyAlignment="1">
      <alignment horizontal="center"/>
    </xf>
    <xf numFmtId="0" fontId="14" fillId="0" borderId="32" xfId="2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38100</xdr:rowOff>
    </xdr:from>
    <xdr:to>
      <xdr:col>3</xdr:col>
      <xdr:colOff>1038225</xdr:colOff>
      <xdr:row>22</xdr:row>
      <xdr:rowOff>161925</xdr:rowOff>
    </xdr:to>
    <xdr:sp>
      <xdr:nvSpPr>
        <xdr:cNvPr id="1" name="AutoShape 4"/>
        <xdr:cNvSpPr>
          <a:spLocks/>
        </xdr:cNvSpPr>
      </xdr:nvSpPr>
      <xdr:spPr>
        <a:xfrm rot="5400000">
          <a:off x="2476500" y="38100"/>
          <a:ext cx="866775" cy="423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EngEzzawy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y_ezawy@%20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rightToLeft="1" tabSelected="1" workbookViewId="0" topLeftCell="A28">
      <selection activeCell="G35" sqref="G35"/>
    </sheetView>
  </sheetViews>
  <sheetFormatPr defaultColWidth="9.140625" defaultRowHeight="12.75"/>
  <cols>
    <col min="1" max="1" width="21.57421875" style="0" customWidth="1"/>
    <col min="2" max="2" width="12.7109375" style="0" customWidth="1"/>
    <col min="3" max="3" width="0.2890625" style="0" customWidth="1"/>
    <col min="4" max="4" width="18.8515625" style="1" customWidth="1"/>
    <col min="5" max="5" width="9.8515625" style="0" hidden="1" customWidth="1"/>
    <col min="6" max="6" width="17.57421875" style="0" customWidth="1"/>
    <col min="7" max="7" width="15.140625" style="0" customWidth="1"/>
    <col min="8" max="8" width="19.28125" style="0" customWidth="1"/>
    <col min="9" max="9" width="10.57421875" style="1" customWidth="1"/>
  </cols>
  <sheetData>
    <row r="1" spans="1:9" ht="14.25" thickBot="1" thickTop="1">
      <c r="A1" s="58" t="s">
        <v>4</v>
      </c>
      <c r="B1" s="59"/>
      <c r="C1" s="33"/>
      <c r="D1" s="41" t="s">
        <v>40</v>
      </c>
      <c r="E1" s="42"/>
      <c r="F1" s="60" t="s">
        <v>50</v>
      </c>
      <c r="G1" s="60"/>
      <c r="H1" s="60"/>
      <c r="I1" s="9"/>
    </row>
    <row r="2" spans="1:9" ht="13.5" customHeight="1" thickBot="1" thickTop="1">
      <c r="A2" s="2" t="s">
        <v>0</v>
      </c>
      <c r="B2" s="3">
        <v>100</v>
      </c>
      <c r="C2" s="34"/>
      <c r="D2" s="41" t="s">
        <v>40</v>
      </c>
      <c r="E2" s="42"/>
      <c r="F2" s="12" t="s">
        <v>7</v>
      </c>
      <c r="G2" s="8" t="s">
        <v>8</v>
      </c>
      <c r="H2" s="7" t="s">
        <v>9</v>
      </c>
      <c r="I2" s="9"/>
    </row>
    <row r="3" spans="1:9" ht="13.5" customHeight="1">
      <c r="A3" s="4" t="s">
        <v>64</v>
      </c>
      <c r="B3" s="5">
        <v>15</v>
      </c>
      <c r="C3" s="34"/>
      <c r="D3" s="41" t="s">
        <v>40</v>
      </c>
      <c r="E3" s="42"/>
      <c r="F3" s="13" t="s">
        <v>19</v>
      </c>
      <c r="G3" s="19">
        <f>B2+B3</f>
        <v>115</v>
      </c>
      <c r="H3" s="16">
        <f>B2*B4+B3*B5</f>
        <v>8200</v>
      </c>
      <c r="I3" s="9"/>
    </row>
    <row r="4" spans="1:9" ht="12.75" customHeight="1">
      <c r="A4" s="4" t="s">
        <v>1</v>
      </c>
      <c r="B4" s="5">
        <v>70</v>
      </c>
      <c r="C4" s="34"/>
      <c r="D4" s="41" t="s">
        <v>40</v>
      </c>
      <c r="E4" s="42"/>
      <c r="F4" s="14" t="s">
        <v>20</v>
      </c>
      <c r="G4" s="20">
        <f>B15</f>
        <v>20</v>
      </c>
      <c r="H4" s="17">
        <f>B15*B16</f>
        <v>12000</v>
      </c>
      <c r="I4" s="9"/>
    </row>
    <row r="5" spans="1:9" ht="13.5" customHeight="1">
      <c r="A5" s="4" t="s">
        <v>65</v>
      </c>
      <c r="B5" s="5">
        <v>80</v>
      </c>
      <c r="C5" s="34"/>
      <c r="D5" s="41" t="s">
        <v>40</v>
      </c>
      <c r="E5" s="42"/>
      <c r="F5" s="43" t="s">
        <v>41</v>
      </c>
      <c r="G5" s="44"/>
      <c r="H5" s="17">
        <f>SUM(H3:H4)+0.25*F18</f>
        <v>41648.5</v>
      </c>
      <c r="I5" s="9"/>
    </row>
    <row r="6" spans="1:9" ht="15.75">
      <c r="A6" s="4" t="s">
        <v>23</v>
      </c>
      <c r="B6" s="5">
        <v>0.3</v>
      </c>
      <c r="C6" s="34"/>
      <c r="D6" s="41" t="s">
        <v>40</v>
      </c>
      <c r="E6" s="42"/>
      <c r="F6" s="14" t="s">
        <v>29</v>
      </c>
      <c r="G6" s="20">
        <f>B2*B6*365+B7*B3*365</f>
        <v>12045</v>
      </c>
      <c r="H6" s="17">
        <f>G6*B20</f>
        <v>24090</v>
      </c>
      <c r="I6" s="9"/>
    </row>
    <row r="7" spans="1:9" ht="15.75">
      <c r="A7" s="4" t="s">
        <v>24</v>
      </c>
      <c r="B7" s="5">
        <v>0.2</v>
      </c>
      <c r="C7" s="34"/>
      <c r="D7" s="41" t="s">
        <v>40</v>
      </c>
      <c r="E7" s="42"/>
      <c r="F7" s="14" t="s">
        <v>30</v>
      </c>
      <c r="G7" s="20">
        <f>B2*B9*B8*B11</f>
        <v>21600</v>
      </c>
      <c r="H7" s="17">
        <f>G7*B20</f>
        <v>43200</v>
      </c>
      <c r="I7" s="9"/>
    </row>
    <row r="8" spans="1:9" ht="15.75">
      <c r="A8" s="4" t="s">
        <v>5</v>
      </c>
      <c r="B8" s="5">
        <v>9</v>
      </c>
      <c r="C8" s="34"/>
      <c r="D8" s="41" t="s">
        <v>40</v>
      </c>
      <c r="E8" s="42"/>
      <c r="F8" s="14" t="s">
        <v>31</v>
      </c>
      <c r="G8" s="20">
        <f>SUM(G6:G7)</f>
        <v>33645</v>
      </c>
      <c r="H8" s="17">
        <f>SUM(H6:H7)</f>
        <v>67290</v>
      </c>
      <c r="I8" s="9"/>
    </row>
    <row r="9" spans="1:10" ht="15.75">
      <c r="A9" s="4" t="s">
        <v>26</v>
      </c>
      <c r="B9" s="5">
        <v>6</v>
      </c>
      <c r="C9" s="34"/>
      <c r="D9" s="41" t="s">
        <v>40</v>
      </c>
      <c r="E9" s="42"/>
      <c r="F9" s="20" t="s">
        <v>11</v>
      </c>
      <c r="G9" s="26" t="s">
        <v>40</v>
      </c>
      <c r="H9" s="17">
        <f>B17+B18+B19</f>
        <v>1024</v>
      </c>
      <c r="I9" s="27" t="s">
        <v>40</v>
      </c>
      <c r="J9" s="26"/>
    </row>
    <row r="10" spans="1:9" ht="15.75">
      <c r="A10" s="4" t="s">
        <v>25</v>
      </c>
      <c r="B10" s="5">
        <v>15</v>
      </c>
      <c r="C10" s="34"/>
      <c r="D10" s="41" t="s">
        <v>40</v>
      </c>
      <c r="E10" s="42"/>
      <c r="F10" s="14" t="s">
        <v>12</v>
      </c>
      <c r="G10" s="20"/>
      <c r="H10" s="17">
        <f>B14*B16*B15</f>
        <v>2400</v>
      </c>
      <c r="I10" s="9"/>
    </row>
    <row r="11" spans="1:9" ht="15.75">
      <c r="A11" s="4" t="s">
        <v>2</v>
      </c>
      <c r="B11" s="5">
        <v>4</v>
      </c>
      <c r="C11" s="34"/>
      <c r="D11" s="41" t="s">
        <v>40</v>
      </c>
      <c r="E11" s="42"/>
      <c r="F11" s="14" t="s">
        <v>13</v>
      </c>
      <c r="G11" s="20"/>
      <c r="H11" s="17">
        <f>B13*B2*B4+B13*B3*B5</f>
        <v>3280</v>
      </c>
      <c r="I11" s="9"/>
    </row>
    <row r="12" spans="1:9" ht="15.75">
      <c r="A12" s="4" t="s">
        <v>3</v>
      </c>
      <c r="B12" s="5">
        <v>1.75</v>
      </c>
      <c r="C12" s="34"/>
      <c r="D12" s="41" t="s">
        <v>40</v>
      </c>
      <c r="E12" s="42"/>
      <c r="F12" s="14" t="s">
        <v>15</v>
      </c>
      <c r="G12" s="20"/>
      <c r="H12" s="17">
        <f>B21*12</f>
        <v>3600</v>
      </c>
      <c r="I12" s="9"/>
    </row>
    <row r="13" spans="1:9" ht="15.75">
      <c r="A13" s="4" t="s">
        <v>22</v>
      </c>
      <c r="B13" s="6">
        <v>0.4</v>
      </c>
      <c r="C13" s="34"/>
      <c r="D13" s="41" t="s">
        <v>40</v>
      </c>
      <c r="E13" s="42"/>
      <c r="F13" s="14" t="s">
        <v>14</v>
      </c>
      <c r="G13" s="20"/>
      <c r="H13" s="17">
        <f>B22*12</f>
        <v>7200</v>
      </c>
      <c r="I13" s="9"/>
    </row>
    <row r="14" spans="1:9" ht="16.5" thickBot="1">
      <c r="A14" s="4" t="s">
        <v>21</v>
      </c>
      <c r="B14" s="6">
        <v>0.2</v>
      </c>
      <c r="C14" s="34"/>
      <c r="D14" s="41" t="s">
        <v>40</v>
      </c>
      <c r="E14" s="42"/>
      <c r="F14" s="15" t="s">
        <v>16</v>
      </c>
      <c r="G14" s="21"/>
      <c r="H14" s="18">
        <f>B23</f>
        <v>1000</v>
      </c>
      <c r="I14" s="9"/>
    </row>
    <row r="15" spans="1:9" ht="15.75" customHeight="1" thickBot="1">
      <c r="A15" s="4" t="s">
        <v>63</v>
      </c>
      <c r="B15" s="5">
        <v>20</v>
      </c>
      <c r="C15" s="34"/>
      <c r="D15" s="41" t="s">
        <v>40</v>
      </c>
      <c r="E15" s="42"/>
      <c r="F15" s="11"/>
      <c r="G15" s="11"/>
      <c r="H15" s="11"/>
      <c r="I15" s="9"/>
    </row>
    <row r="16" spans="1:9" ht="13.5" customHeight="1">
      <c r="A16" s="4" t="s">
        <v>6</v>
      </c>
      <c r="B16" s="5">
        <v>600</v>
      </c>
      <c r="C16" s="34"/>
      <c r="D16" s="41" t="s">
        <v>40</v>
      </c>
      <c r="E16" s="42"/>
      <c r="F16" s="45" t="s">
        <v>37</v>
      </c>
      <c r="G16" s="45" t="s">
        <v>17</v>
      </c>
      <c r="H16" s="45" t="s">
        <v>18</v>
      </c>
      <c r="I16" s="9"/>
    </row>
    <row r="17" spans="1:9" ht="12.75" customHeight="1" thickBot="1">
      <c r="A17" s="4" t="s">
        <v>59</v>
      </c>
      <c r="B17" s="5">
        <v>12</v>
      </c>
      <c r="C17" s="34"/>
      <c r="D17" s="41" t="s">
        <v>40</v>
      </c>
      <c r="E17" s="42"/>
      <c r="F17" s="46"/>
      <c r="G17" s="46"/>
      <c r="H17" s="46"/>
      <c r="I17" s="9"/>
    </row>
    <row r="18" spans="1:9" ht="13.5" customHeight="1">
      <c r="A18" s="4" t="s">
        <v>60</v>
      </c>
      <c r="B18" s="28">
        <v>12</v>
      </c>
      <c r="F18" s="45">
        <f>SUM(H8:H14)</f>
        <v>85794</v>
      </c>
      <c r="G18" s="45">
        <f>B12*B10*B9*B8*B2</f>
        <v>141750</v>
      </c>
      <c r="H18" s="45">
        <f>G18-F18</f>
        <v>55956</v>
      </c>
      <c r="I18" s="9"/>
    </row>
    <row r="19" spans="1:9" ht="18" customHeight="1" thickBot="1">
      <c r="A19" s="4" t="s">
        <v>57</v>
      </c>
      <c r="B19" s="28">
        <v>1000</v>
      </c>
      <c r="F19" s="46"/>
      <c r="G19" s="46"/>
      <c r="H19" s="46"/>
      <c r="I19" s="9"/>
    </row>
    <row r="20" spans="1:9" ht="13.5" customHeight="1" thickBot="1">
      <c r="A20" s="4" t="s">
        <v>10</v>
      </c>
      <c r="B20" s="28">
        <v>2</v>
      </c>
      <c r="I20" s="9"/>
    </row>
    <row r="21" spans="1:9" ht="13.5" thickBot="1">
      <c r="A21" s="4" t="s">
        <v>27</v>
      </c>
      <c r="B21" s="28">
        <v>300</v>
      </c>
      <c r="F21" s="22" t="s">
        <v>32</v>
      </c>
      <c r="G21" s="24" t="s">
        <v>33</v>
      </c>
      <c r="H21" s="23"/>
      <c r="I21" s="9"/>
    </row>
    <row r="22" spans="1:9" ht="13.5" thickBot="1">
      <c r="A22" s="4" t="s">
        <v>28</v>
      </c>
      <c r="B22" s="28">
        <v>600</v>
      </c>
      <c r="F22" s="22">
        <f>H18/B2</f>
        <v>559.56</v>
      </c>
      <c r="G22" s="24">
        <f>H18/12</f>
        <v>4663</v>
      </c>
      <c r="H22" s="23"/>
      <c r="I22" s="9"/>
    </row>
    <row r="23" spans="1:9" ht="13.5" thickBot="1">
      <c r="A23" s="29" t="s">
        <v>58</v>
      </c>
      <c r="B23" s="35">
        <v>1000</v>
      </c>
      <c r="C23" s="36"/>
      <c r="D23" s="37"/>
      <c r="E23" s="36"/>
      <c r="F23" s="38"/>
      <c r="G23" s="10"/>
      <c r="H23" s="10"/>
      <c r="I23" s="9"/>
    </row>
    <row r="24" spans="1:9" ht="16.5" thickTop="1">
      <c r="A24" s="1"/>
      <c r="B24" s="49" t="s">
        <v>55</v>
      </c>
      <c r="C24" s="50"/>
      <c r="D24" s="50"/>
      <c r="E24" s="50"/>
      <c r="F24" s="51"/>
      <c r="G24" s="1"/>
      <c r="H24" s="1"/>
      <c r="I24" s="9"/>
    </row>
    <row r="25" spans="1:9" ht="15.75">
      <c r="A25" s="9"/>
      <c r="B25" s="52" t="s">
        <v>56</v>
      </c>
      <c r="C25" s="53"/>
      <c r="D25" s="53"/>
      <c r="E25" s="53"/>
      <c r="F25" s="54"/>
      <c r="G25" s="1"/>
      <c r="H25" s="9"/>
      <c r="I25" s="9"/>
    </row>
    <row r="26" spans="1:9" ht="16.5" thickBot="1">
      <c r="A26" s="9"/>
      <c r="B26" s="52" t="s">
        <v>54</v>
      </c>
      <c r="C26" s="53"/>
      <c r="D26" s="53"/>
      <c r="E26" s="53"/>
      <c r="F26" s="54"/>
      <c r="G26" s="9"/>
      <c r="H26" s="9"/>
      <c r="I26" s="9"/>
    </row>
    <row r="27" spans="1:9" ht="16.5" thickTop="1">
      <c r="A27" s="26" t="s">
        <v>40</v>
      </c>
      <c r="B27" s="55" t="s">
        <v>34</v>
      </c>
      <c r="C27" s="56"/>
      <c r="D27" s="56"/>
      <c r="E27" s="56"/>
      <c r="F27" s="57"/>
      <c r="G27" s="1"/>
      <c r="H27" s="1"/>
      <c r="I27" s="9"/>
    </row>
    <row r="28" spans="1:9" ht="15.75">
      <c r="A28" s="9"/>
      <c r="B28" s="70" t="s">
        <v>61</v>
      </c>
      <c r="C28" s="71"/>
      <c r="D28" s="71"/>
      <c r="E28" s="71"/>
      <c r="F28" s="72"/>
      <c r="G28" s="47" t="s">
        <v>51</v>
      </c>
      <c r="H28" s="48"/>
      <c r="I28" s="9"/>
    </row>
    <row r="29" spans="1:9" ht="15.75">
      <c r="A29" s="9"/>
      <c r="B29" s="70" t="s">
        <v>62</v>
      </c>
      <c r="C29" s="71"/>
      <c r="D29" s="71"/>
      <c r="E29" s="71"/>
      <c r="F29" s="72"/>
      <c r="G29" s="47" t="s">
        <v>39</v>
      </c>
      <c r="H29" s="48"/>
      <c r="I29" s="9"/>
    </row>
    <row r="30" spans="1:9" ht="15.75" thickBot="1">
      <c r="A30" s="9"/>
      <c r="B30" s="73"/>
      <c r="C30" s="74"/>
      <c r="D30" s="74"/>
      <c r="E30" s="74"/>
      <c r="F30" s="75"/>
      <c r="G30" s="47" t="s">
        <v>67</v>
      </c>
      <c r="H30" s="48"/>
      <c r="I30" s="9"/>
    </row>
    <row r="31" spans="1:9" ht="16.5" thickTop="1">
      <c r="A31" s="9"/>
      <c r="B31" s="78" t="s">
        <v>38</v>
      </c>
      <c r="C31" s="79"/>
      <c r="D31" s="79"/>
      <c r="E31" s="79"/>
      <c r="F31" s="80"/>
      <c r="G31" s="47"/>
      <c r="H31" s="48"/>
      <c r="I31" s="9"/>
    </row>
    <row r="32" spans="1:9" ht="15.75">
      <c r="A32" s="9"/>
      <c r="B32" s="67" t="s">
        <v>36</v>
      </c>
      <c r="C32" s="68"/>
      <c r="D32" s="68"/>
      <c r="E32" s="68"/>
      <c r="F32" s="69"/>
      <c r="G32" s="47"/>
      <c r="H32" s="48"/>
      <c r="I32" s="9"/>
    </row>
    <row r="33" spans="1:9" ht="15">
      <c r="A33" s="25"/>
      <c r="B33" s="81" t="s">
        <v>68</v>
      </c>
      <c r="C33" s="82"/>
      <c r="D33" s="82"/>
      <c r="E33" s="82"/>
      <c r="F33" s="83"/>
      <c r="G33" s="76" t="s">
        <v>66</v>
      </c>
      <c r="H33" s="77"/>
      <c r="I33" s="25"/>
    </row>
    <row r="34" spans="1:9" ht="15">
      <c r="A34" s="25"/>
      <c r="B34" s="81" t="s">
        <v>71</v>
      </c>
      <c r="C34" s="82"/>
      <c r="D34" s="82"/>
      <c r="E34" s="82"/>
      <c r="F34" s="83"/>
      <c r="G34" s="40"/>
      <c r="H34" s="25"/>
      <c r="I34" s="25"/>
    </row>
    <row r="35" spans="1:9" ht="15">
      <c r="A35" s="25"/>
      <c r="B35" s="81" t="s">
        <v>69</v>
      </c>
      <c r="C35" s="82"/>
      <c r="D35" s="82"/>
      <c r="E35" s="82"/>
      <c r="F35" s="83"/>
      <c r="G35" s="40"/>
      <c r="H35" s="25"/>
      <c r="I35" s="25"/>
    </row>
    <row r="36" spans="1:9" ht="15">
      <c r="A36" s="25"/>
      <c r="B36" s="87" t="s">
        <v>70</v>
      </c>
      <c r="C36" s="88"/>
      <c r="D36" s="88"/>
      <c r="E36" s="88"/>
      <c r="F36" s="89"/>
      <c r="G36" s="40"/>
      <c r="H36" s="25"/>
      <c r="I36" s="25"/>
    </row>
    <row r="37" spans="1:9" ht="15.75">
      <c r="A37" s="9"/>
      <c r="B37" s="67" t="s">
        <v>52</v>
      </c>
      <c r="C37" s="68"/>
      <c r="D37" s="68"/>
      <c r="E37" s="68"/>
      <c r="F37" s="69"/>
      <c r="G37" s="25"/>
      <c r="H37" s="32"/>
      <c r="I37" s="31"/>
    </row>
    <row r="38" spans="1:9" ht="16.5" thickBot="1">
      <c r="A38" s="9"/>
      <c r="B38" s="84" t="s">
        <v>53</v>
      </c>
      <c r="C38" s="85"/>
      <c r="D38" s="85"/>
      <c r="E38" s="85"/>
      <c r="F38" s="86"/>
      <c r="G38" s="25"/>
      <c r="H38" s="32"/>
      <c r="I38" s="31"/>
    </row>
    <row r="39" spans="1:9" ht="16.5" thickTop="1">
      <c r="A39" s="9"/>
      <c r="B39" s="49" t="s">
        <v>48</v>
      </c>
      <c r="C39" s="50"/>
      <c r="D39" s="50"/>
      <c r="E39" s="50"/>
      <c r="F39" s="51"/>
      <c r="G39" s="25"/>
      <c r="H39" s="32"/>
      <c r="I39" s="31"/>
    </row>
    <row r="40" spans="1:9" ht="15.75">
      <c r="A40" s="9"/>
      <c r="B40" s="52" t="s">
        <v>42</v>
      </c>
      <c r="C40" s="53"/>
      <c r="D40" s="53"/>
      <c r="E40" s="53"/>
      <c r="F40" s="54"/>
      <c r="G40" s="25"/>
      <c r="H40" s="32"/>
      <c r="I40" s="31"/>
    </row>
    <row r="41" spans="1:9" ht="15.75">
      <c r="A41" s="9"/>
      <c r="B41" s="52" t="s">
        <v>49</v>
      </c>
      <c r="C41" s="53"/>
      <c r="D41" s="53"/>
      <c r="E41" s="53"/>
      <c r="F41" s="54"/>
      <c r="G41" s="32"/>
      <c r="H41" s="31"/>
      <c r="I41" s="25"/>
    </row>
    <row r="42" spans="1:9" ht="15.75">
      <c r="A42" s="9"/>
      <c r="B42" s="52" t="s">
        <v>43</v>
      </c>
      <c r="C42" s="53"/>
      <c r="D42" s="53"/>
      <c r="E42" s="53"/>
      <c r="F42" s="54"/>
      <c r="G42" s="32"/>
      <c r="H42" s="31"/>
      <c r="I42" s="25"/>
    </row>
    <row r="43" spans="1:9" ht="15.75">
      <c r="A43" s="9"/>
      <c r="B43" s="52" t="s">
        <v>44</v>
      </c>
      <c r="C43" s="53"/>
      <c r="D43" s="53"/>
      <c r="E43" s="53"/>
      <c r="F43" s="54"/>
      <c r="G43" s="25"/>
      <c r="H43" s="25"/>
      <c r="I43" s="9"/>
    </row>
    <row r="44" spans="1:9" ht="15.75">
      <c r="A44" s="9"/>
      <c r="B44" s="52" t="s">
        <v>45</v>
      </c>
      <c r="C44" s="53"/>
      <c r="D44" s="53"/>
      <c r="E44" s="53"/>
      <c r="F44" s="54"/>
      <c r="G44" s="25"/>
      <c r="H44" s="25"/>
      <c r="I44" s="9"/>
    </row>
    <row r="45" spans="1:9" ht="15.75">
      <c r="A45" s="9"/>
      <c r="B45" s="52" t="s">
        <v>46</v>
      </c>
      <c r="C45" s="53"/>
      <c r="D45" s="53"/>
      <c r="E45" s="53"/>
      <c r="F45" s="54"/>
      <c r="G45" s="25"/>
      <c r="H45" s="25"/>
      <c r="I45" s="9"/>
    </row>
    <row r="46" spans="1:9" ht="16.5" thickBot="1">
      <c r="A46" s="9"/>
      <c r="B46" s="61" t="s">
        <v>47</v>
      </c>
      <c r="C46" s="62"/>
      <c r="D46" s="62"/>
      <c r="E46" s="62"/>
      <c r="F46" s="63"/>
      <c r="G46" s="25"/>
      <c r="H46" s="25"/>
      <c r="I46" s="9"/>
    </row>
    <row r="47" spans="1:9" ht="17.25" thickBot="1" thickTop="1">
      <c r="A47" s="9"/>
      <c r="B47" s="64" t="s">
        <v>35</v>
      </c>
      <c r="C47" s="65"/>
      <c r="D47" s="65"/>
      <c r="E47" s="65"/>
      <c r="F47" s="66"/>
      <c r="G47" s="25"/>
      <c r="H47" s="25"/>
      <c r="I47" s="9"/>
    </row>
    <row r="48" spans="1:9" ht="13.5" thickTop="1">
      <c r="A48" s="9"/>
      <c r="B48" s="9"/>
      <c r="C48" s="9"/>
      <c r="D48" s="39"/>
      <c r="E48" s="39"/>
      <c r="F48" s="39"/>
      <c r="G48" s="25"/>
      <c r="H48" s="25"/>
      <c r="I48" s="9"/>
    </row>
    <row r="49" spans="1:9" ht="12.75">
      <c r="A49" s="9"/>
      <c r="B49" s="9"/>
      <c r="C49" s="9"/>
      <c r="E49" s="1"/>
      <c r="F49" s="1"/>
      <c r="G49" s="25"/>
      <c r="H49" s="25"/>
      <c r="I49" s="9"/>
    </row>
    <row r="50" spans="1:9" ht="12.75">
      <c r="A50" s="9"/>
      <c r="B50" s="9"/>
      <c r="C50" s="9"/>
      <c r="D50" s="9"/>
      <c r="E50" s="9"/>
      <c r="F50" s="9"/>
      <c r="G50" s="25"/>
      <c r="H50" s="25"/>
      <c r="I50" s="9"/>
    </row>
    <row r="51" spans="1:9" ht="12.75">
      <c r="A51" s="9"/>
      <c r="B51" s="9"/>
      <c r="C51" s="9"/>
      <c r="D51" s="9"/>
      <c r="E51" s="9"/>
      <c r="F51" s="9"/>
      <c r="G51" s="25"/>
      <c r="H51" s="25"/>
      <c r="I51" s="9"/>
    </row>
    <row r="52" spans="1:9" ht="12.75">
      <c r="A52" s="9"/>
      <c r="B52" s="9"/>
      <c r="C52" s="9"/>
      <c r="D52" s="9"/>
      <c r="E52" s="9"/>
      <c r="F52" s="9"/>
      <c r="G52" s="25"/>
      <c r="H52" s="25"/>
      <c r="I52" s="9"/>
    </row>
    <row r="53" spans="1:9" ht="12.75">
      <c r="A53" s="9"/>
      <c r="B53" s="9"/>
      <c r="C53" s="9"/>
      <c r="D53" s="9"/>
      <c r="E53" s="9"/>
      <c r="F53" s="9"/>
      <c r="G53" s="25"/>
      <c r="H53" s="25"/>
      <c r="I53" s="9"/>
    </row>
    <row r="54" spans="1:9" ht="12.75">
      <c r="A54" s="9"/>
      <c r="B54" s="9"/>
      <c r="C54" s="9"/>
      <c r="D54" s="9"/>
      <c r="E54" s="9"/>
      <c r="F54" s="9"/>
      <c r="G54" s="25"/>
      <c r="H54" s="25"/>
      <c r="I54" s="9"/>
    </row>
    <row r="55" spans="1:9" ht="12.75">
      <c r="A55" s="9"/>
      <c r="B55" s="9"/>
      <c r="C55" s="9"/>
      <c r="D55" s="9"/>
      <c r="E55" s="9"/>
      <c r="F55" s="9"/>
      <c r="G55" s="25"/>
      <c r="H55" s="25"/>
      <c r="I55" s="9"/>
    </row>
    <row r="56" spans="1:9" ht="12.75">
      <c r="A56" s="9"/>
      <c r="B56" s="9"/>
      <c r="C56" s="9"/>
      <c r="D56" s="9"/>
      <c r="E56" s="9"/>
      <c r="F56" s="9"/>
      <c r="G56" s="25"/>
      <c r="H56" s="25"/>
      <c r="I56" s="9"/>
    </row>
    <row r="57" spans="1:9" ht="12.75">
      <c r="A57" s="9"/>
      <c r="B57" s="9"/>
      <c r="C57" s="9"/>
      <c r="D57" s="9"/>
      <c r="E57" s="9"/>
      <c r="F57" s="9"/>
      <c r="G57" s="25"/>
      <c r="H57" s="25"/>
      <c r="I57" s="9"/>
    </row>
    <row r="58" spans="1:9" ht="12.75">
      <c r="A58" s="9"/>
      <c r="B58" s="9"/>
      <c r="C58" s="9"/>
      <c r="D58" s="9"/>
      <c r="E58" s="9"/>
      <c r="F58" s="9"/>
      <c r="G58" s="25"/>
      <c r="H58" s="25"/>
      <c r="I58" s="9"/>
    </row>
    <row r="59" spans="1:9" ht="12.75">
      <c r="A59" s="9"/>
      <c r="B59" s="9"/>
      <c r="C59" s="9"/>
      <c r="D59" s="9"/>
      <c r="E59" s="9"/>
      <c r="F59" s="9"/>
      <c r="G59" s="25"/>
      <c r="H59" s="25"/>
      <c r="I59" s="9"/>
    </row>
    <row r="60" spans="1:9" ht="12.75">
      <c r="A60" s="9"/>
      <c r="B60" s="9"/>
      <c r="C60" s="9"/>
      <c r="D60" s="9"/>
      <c r="E60" s="9"/>
      <c r="F60" s="9"/>
      <c r="G60" s="25"/>
      <c r="H60" s="25"/>
      <c r="I60" s="9"/>
    </row>
    <row r="61" spans="1:9" ht="12.75">
      <c r="A61" s="9"/>
      <c r="B61" s="9"/>
      <c r="C61" s="9"/>
      <c r="D61" s="9"/>
      <c r="E61" s="9"/>
      <c r="F61" s="9"/>
      <c r="G61" s="25"/>
      <c r="H61" s="25"/>
      <c r="I61" s="9"/>
    </row>
    <row r="62" spans="1:9" ht="12.75">
      <c r="A62" s="9"/>
      <c r="B62" s="9"/>
      <c r="C62" s="9"/>
      <c r="D62" s="9"/>
      <c r="E62" s="9"/>
      <c r="F62" s="9"/>
      <c r="G62" s="25"/>
      <c r="H62" s="25"/>
      <c r="I62" s="9"/>
    </row>
    <row r="63" spans="7:8" ht="12.75">
      <c r="G63" s="30"/>
      <c r="H63" s="30"/>
    </row>
    <row r="64" spans="7:8" ht="12.75">
      <c r="G64" s="30"/>
      <c r="H64" s="30"/>
    </row>
    <row r="65" spans="7:8" ht="12.75">
      <c r="G65" s="30"/>
      <c r="H65" s="30"/>
    </row>
    <row r="66" spans="7:8" ht="12.75">
      <c r="G66" s="30"/>
      <c r="H66" s="30"/>
    </row>
    <row r="67" spans="7:8" ht="12.75">
      <c r="G67" s="30"/>
      <c r="H67" s="30"/>
    </row>
    <row r="68" spans="7:8" ht="12.75">
      <c r="G68" s="30"/>
      <c r="H68" s="30"/>
    </row>
    <row r="69" spans="7:8" ht="12.75">
      <c r="G69" s="30"/>
      <c r="H69" s="30"/>
    </row>
    <row r="70" spans="7:8" ht="12.75">
      <c r="G70" s="30"/>
      <c r="H70" s="30"/>
    </row>
    <row r="71" spans="7:8" ht="12.75">
      <c r="G71" s="30"/>
      <c r="H71" s="30"/>
    </row>
    <row r="72" spans="7:8" ht="12.75">
      <c r="G72" s="30"/>
      <c r="H72" s="30"/>
    </row>
    <row r="73" spans="7:8" ht="12.75">
      <c r="G73" s="30"/>
      <c r="H73" s="30"/>
    </row>
    <row r="74" spans="7:8" ht="12.75">
      <c r="G74" s="30"/>
      <c r="H74" s="30"/>
    </row>
    <row r="75" spans="7:8" ht="12.75">
      <c r="G75" s="30"/>
      <c r="H75" s="30"/>
    </row>
    <row r="76" spans="7:8" ht="12.75">
      <c r="G76" s="30"/>
      <c r="H76" s="30"/>
    </row>
    <row r="77" spans="7:8" ht="12.75">
      <c r="G77" s="30"/>
      <c r="H77" s="30"/>
    </row>
    <row r="78" spans="7:8" ht="12.75">
      <c r="G78" s="30"/>
      <c r="H78" s="30"/>
    </row>
    <row r="79" spans="7:8" ht="12.75">
      <c r="G79" s="30"/>
      <c r="H79" s="30"/>
    </row>
    <row r="80" spans="7:8" ht="12.75">
      <c r="G80" s="30"/>
      <c r="H80" s="30"/>
    </row>
    <row r="81" spans="7:8" ht="12.75">
      <c r="G81" s="30"/>
      <c r="H81" s="30"/>
    </row>
    <row r="82" spans="7:8" ht="12.75">
      <c r="G82" s="30"/>
      <c r="H82" s="30"/>
    </row>
    <row r="83" spans="7:8" ht="12.75">
      <c r="G83" s="30"/>
      <c r="H83" s="30"/>
    </row>
    <row r="84" spans="7:8" ht="12.75">
      <c r="G84" s="30"/>
      <c r="H84" s="30"/>
    </row>
    <row r="85" spans="7:8" ht="12.75">
      <c r="G85" s="30"/>
      <c r="H85" s="30"/>
    </row>
    <row r="86" spans="7:8" ht="12.75">
      <c r="G86" s="30"/>
      <c r="H86" s="30"/>
    </row>
    <row r="87" spans="7:8" ht="12.75">
      <c r="G87" s="30"/>
      <c r="H87" s="30"/>
    </row>
    <row r="88" spans="7:8" ht="12.75">
      <c r="G88" s="30"/>
      <c r="H88" s="30"/>
    </row>
    <row r="89" spans="7:8" ht="12.75">
      <c r="G89" s="30"/>
      <c r="H89" s="30"/>
    </row>
    <row r="90" spans="7:8" ht="12.75">
      <c r="G90" s="30"/>
      <c r="H90" s="30"/>
    </row>
    <row r="91" spans="7:8" ht="12.75">
      <c r="G91" s="30"/>
      <c r="H91" s="30"/>
    </row>
    <row r="92" spans="7:8" ht="12.75">
      <c r="G92" s="30"/>
      <c r="H92" s="30"/>
    </row>
    <row r="93" spans="7:8" ht="12.75">
      <c r="G93" s="30"/>
      <c r="H93" s="30"/>
    </row>
    <row r="94" spans="7:8" ht="12.75">
      <c r="G94" s="30"/>
      <c r="H94" s="30"/>
    </row>
    <row r="95" spans="7:8" ht="12.75">
      <c r="G95" s="30"/>
      <c r="H95" s="30"/>
    </row>
    <row r="96" spans="7:8" ht="12.75">
      <c r="G96" s="30"/>
      <c r="H96" s="30"/>
    </row>
    <row r="97" spans="7:8" ht="12.75">
      <c r="G97" s="30"/>
      <c r="H97" s="30"/>
    </row>
  </sheetData>
  <mergeCells count="56">
    <mergeCell ref="B44:F44"/>
    <mergeCell ref="B31:F31"/>
    <mergeCell ref="B33:F33"/>
    <mergeCell ref="B37:F37"/>
    <mergeCell ref="B38:F38"/>
    <mergeCell ref="B34:F34"/>
    <mergeCell ref="B35:F35"/>
    <mergeCell ref="B36:F36"/>
    <mergeCell ref="B28:F28"/>
    <mergeCell ref="B29:F29"/>
    <mergeCell ref="B30:F30"/>
    <mergeCell ref="G33:H33"/>
    <mergeCell ref="G31:H31"/>
    <mergeCell ref="B45:F45"/>
    <mergeCell ref="B46:F46"/>
    <mergeCell ref="B47:F47"/>
    <mergeCell ref="G32:H32"/>
    <mergeCell ref="B32:F32"/>
    <mergeCell ref="B40:F40"/>
    <mergeCell ref="B39:F39"/>
    <mergeCell ref="B41:F41"/>
    <mergeCell ref="B42:F42"/>
    <mergeCell ref="B43:F43"/>
    <mergeCell ref="D17:E17"/>
    <mergeCell ref="D13:E13"/>
    <mergeCell ref="D14:E14"/>
    <mergeCell ref="D15:E15"/>
    <mergeCell ref="D16:E16"/>
    <mergeCell ref="A1:B1"/>
    <mergeCell ref="F16:F17"/>
    <mergeCell ref="G16:G17"/>
    <mergeCell ref="H16:H17"/>
    <mergeCell ref="F1:H1"/>
    <mergeCell ref="D1:E1"/>
    <mergeCell ref="D2:E2"/>
    <mergeCell ref="D3:E3"/>
    <mergeCell ref="D4:E4"/>
    <mergeCell ref="D5:E5"/>
    <mergeCell ref="F18:F19"/>
    <mergeCell ref="G18:G19"/>
    <mergeCell ref="H18:H19"/>
    <mergeCell ref="G30:H30"/>
    <mergeCell ref="G29:H29"/>
    <mergeCell ref="G28:H28"/>
    <mergeCell ref="B24:F24"/>
    <mergeCell ref="B25:F25"/>
    <mergeCell ref="B26:F26"/>
    <mergeCell ref="B27:F27"/>
    <mergeCell ref="F5:G5"/>
    <mergeCell ref="D6:E6"/>
    <mergeCell ref="D7:E7"/>
    <mergeCell ref="D8:E8"/>
    <mergeCell ref="D9:E9"/>
    <mergeCell ref="D10:E10"/>
    <mergeCell ref="D11:E11"/>
    <mergeCell ref="D12:E12"/>
  </mergeCells>
  <hyperlinks>
    <hyperlink ref="G30" r:id="rId1" display="hany_ezawy@ yahoo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2009-10-13T17:56:54Z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