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comments2.xml><?xml version="1.0" encoding="utf-8"?>
<comments xmlns="http://schemas.openxmlformats.org/spreadsheetml/2006/main">
  <authors>
    <author>raed</author>
  </authors>
  <commentList>
    <comment ref="J47" authorId="0">
      <text>
        <r>
          <rPr>
            <sz val="8"/>
            <rFont val="Tahoma"/>
            <family val="0"/>
          </rPr>
          <t xml:space="preserve">اول المدة 500000 يطرح منه 200000 تم تحصيله ، ويضاف تعهد جديد بقيمة 150000 يطرح منه المبلغ المشكوك في تحصيله 20000 فيصبح رصيد آخر المدة 430000 ، نضربه بنسبة المخصص 15% فيكون الناتج 64500 نطرح منه رصيد المخصص السابق 20000 فيكون القيد بقيمة 44500
</t>
        </r>
      </text>
    </comment>
    <comment ref="I48" authorId="0">
      <text>
        <r>
          <rPr>
            <sz val="8"/>
            <rFont val="Tahoma"/>
            <family val="0"/>
          </rPr>
          <t xml:space="preserve">اول المدة 500000
ناقص المحصل 200000
زائد الجديد 200000
ناقص المشكوك 20000
الرصيد 430000
نضربه بـ 15%
الناتج 64500
نطرح منه الرصيد السابق للمخصص 20000
قيمة القيد 44500
</t>
        </r>
      </text>
    </comment>
  </commentList>
</comments>
</file>

<file path=xl/sharedStrings.xml><?xml version="1.0" encoding="utf-8"?>
<sst xmlns="http://schemas.openxmlformats.org/spreadsheetml/2006/main" count="448" uniqueCount="254">
  <si>
    <t>بلغت ايرادات خدمات المرضى كما يلي :</t>
  </si>
  <si>
    <t>خدمات يومية للمرضى</t>
  </si>
  <si>
    <t>خدمات تمريض</t>
  </si>
  <si>
    <t>خدمات مهنية اخرى</t>
  </si>
  <si>
    <t>منه</t>
  </si>
  <si>
    <t>له</t>
  </si>
  <si>
    <t>البيان</t>
  </si>
  <si>
    <t>المجموع</t>
  </si>
  <si>
    <t>من حـ / المدينون</t>
  </si>
  <si>
    <t>الى مذكورين</t>
  </si>
  <si>
    <t>حـ / ايرادات خدمات المرضى / خدمات يومية للمرضى</t>
  </si>
  <si>
    <t>حـ / ايرادات خدمات المرضى / خدمات تمريض</t>
  </si>
  <si>
    <t>حـ / ايرادات خدمات المرضى / خدمات مهنية اخرى</t>
  </si>
  <si>
    <t>تقدير التخفيضات من ايرادات خدمة المرضى :</t>
  </si>
  <si>
    <t>تعاقدات</t>
  </si>
  <si>
    <t>خدمات مجانية</t>
  </si>
  <si>
    <t>ديوم مشكوك في تحصيلها</t>
  </si>
  <si>
    <t xml:space="preserve">له </t>
  </si>
  <si>
    <t>من مذكورين</t>
  </si>
  <si>
    <t>حـ / خصومات تعاقدية</t>
  </si>
  <si>
    <t>حـ / خدمات مجانية</t>
  </si>
  <si>
    <t>اظهرت حسابات المدينين ما يلي :</t>
  </si>
  <si>
    <t>مبالغ محصلة</t>
  </si>
  <si>
    <t>خصومات تعاقدية</t>
  </si>
  <si>
    <t>ديون غير محصلة</t>
  </si>
  <si>
    <t>حـ / الصندوق</t>
  </si>
  <si>
    <t>حـ / مخصص التخفيضات والديون المشكوك في تحصيلها</t>
  </si>
  <si>
    <t>الى حـ / المدينون</t>
  </si>
  <si>
    <t>الايرادات التشغيلية الاخرى :</t>
  </si>
  <si>
    <t>مبيعات الكافتيريا</t>
  </si>
  <si>
    <t>ايراد تاجير تلفزيونات</t>
  </si>
  <si>
    <t>ايراد مواقف سيارات</t>
  </si>
  <si>
    <t>ايراد مكالمات هاتفية</t>
  </si>
  <si>
    <t>من حـ / الصندوق</t>
  </si>
  <si>
    <t>حـ / ايرادات تشغيلية اخرى / مبيعات الكافتيريا</t>
  </si>
  <si>
    <t>حـ / ايرادات تشغيلية اخرى / تاجير التلفزيونات</t>
  </si>
  <si>
    <t>حـ / ايرادات تشغيلية اخرى / مكالمات هاتفية</t>
  </si>
  <si>
    <t>خدمات مجانية مقدمة للمستشفى :</t>
  </si>
  <si>
    <t>خدمات عامة</t>
  </si>
  <si>
    <t>حـ / مصروفات تشغيلية / خدمات تمريض</t>
  </si>
  <si>
    <t>حـ / مصروفات تشغيلية / خدمات عامة</t>
  </si>
  <si>
    <t>الى حـ / ايرادات غير تشغيلية / خدمات متبرع بها للمستشفى</t>
  </si>
  <si>
    <t>رواتب الموظفين المدفوعة نقدا :</t>
  </si>
  <si>
    <t>تمريض</t>
  </si>
  <si>
    <t>مهنية اخرى</t>
  </si>
  <si>
    <t>عامة</t>
  </si>
  <si>
    <t>مالية</t>
  </si>
  <si>
    <t>ادارة</t>
  </si>
  <si>
    <t>حـ / المصروفات التشغيلية / تمريض</t>
  </si>
  <si>
    <t>حـ / المصروفات التشغيلية / مهنية اخرى</t>
  </si>
  <si>
    <t>حـ / المصروفات التشغيلية / عامة</t>
  </si>
  <si>
    <t>حـ / المصروفات التشغيلية / مالية</t>
  </si>
  <si>
    <t>حـ / المصروفات التشغيلية / ادارة</t>
  </si>
  <si>
    <t>الى حـ / الصندوق</t>
  </si>
  <si>
    <t>المواد المصروفة من مخزن المستلزمات الطبية :</t>
  </si>
  <si>
    <t>ادارية</t>
  </si>
  <si>
    <t>حـ / مصروفات تشغيلية / تمريض</t>
  </si>
  <si>
    <t>حـ / مصروفات تشغيلية / مهنية اخرى</t>
  </si>
  <si>
    <t>حـ / مصروفات تشغيلية / عامة</t>
  </si>
  <si>
    <t>حـ / مصروفات تشغيلية / مالية</t>
  </si>
  <si>
    <t>حـ / مصروفات تشغيلية / ادارية</t>
  </si>
  <si>
    <t>الى حـ / المخزون / مستلزمات طبية</t>
  </si>
  <si>
    <t>شراء مستلزمات طبية :</t>
  </si>
  <si>
    <t>نقدا</t>
  </si>
  <si>
    <t>على الحساب</t>
  </si>
  <si>
    <t>من حـ / المخزون / مستلزمات طبية</t>
  </si>
  <si>
    <t>حـ / الدائنون</t>
  </si>
  <si>
    <t>المصروفات التشغيلية الاخرى :</t>
  </si>
  <si>
    <t xml:space="preserve">منه </t>
  </si>
  <si>
    <t>منح وهدايا غير مقيدة / نقدا</t>
  </si>
  <si>
    <t>ايراد الاستثمارات المقيدة اداريا / نقدا</t>
  </si>
  <si>
    <t>حـ / الايرادات غير التشغيلية / منح وهدايا غير مقيدة</t>
  </si>
  <si>
    <t>حـ / الايرادات غير التشغيلية / ايراد الاستثمارات مقيدة اداريا</t>
  </si>
  <si>
    <t>تحويل من اموال الاحلال لشراء جهاز</t>
  </si>
  <si>
    <t>الى حـ / اموال العمليات / تحويل من الاحلال</t>
  </si>
  <si>
    <t>طبي وتم شراءه نقدا</t>
  </si>
  <si>
    <t>من حـ / المعدات الطبية</t>
  </si>
  <si>
    <t>الى حـ الصندوق</t>
  </si>
  <si>
    <t>تحويل من وحدة الاموال المخصصة</t>
  </si>
  <si>
    <t>لغرض معين لتغطية العمليات الجارية</t>
  </si>
  <si>
    <t>الى حـ / ايرادات تشغيلية اخرى / المحول من الاموال المخصصة</t>
  </si>
  <si>
    <t>المخصص لها.</t>
  </si>
  <si>
    <t>مكاسب غير مقيدة من الاموال الموقوفة</t>
  </si>
  <si>
    <t>الى حـ / ايرادات غير تشغيلية / مكاسب غير مقيدة من الاموال الموقوفة</t>
  </si>
  <si>
    <t>اهلاك الاصول الثابتة</t>
  </si>
  <si>
    <t>من حـ / المصروفات التشغيلية / اهلاك الاصول الثابتة</t>
  </si>
  <si>
    <t>الى حـ / مجمع اهلاك الاصول الثابتة</t>
  </si>
  <si>
    <t>تسديد من قيمة الاموال غير المقيدة المشمولة</t>
  </si>
  <si>
    <t>برهن عقاري</t>
  </si>
  <si>
    <t>من حـ / ديون مشمولة برهن عقاري</t>
  </si>
  <si>
    <t>قيمة بيع معدات طبية</t>
  </si>
  <si>
    <t>كلفتها</t>
  </si>
  <si>
    <t>حـ / مجمع الاهلاك</t>
  </si>
  <si>
    <t>مجمع اهلاكها</t>
  </si>
  <si>
    <t>الى حـ / المعدات الطبية</t>
  </si>
  <si>
    <t>حـ / مصروفات تشغيلية / خسارة بيع الاصول الثابتة</t>
  </si>
  <si>
    <t>المدينون</t>
  </si>
  <si>
    <t>ايرادات خدمات المرضى / خدمات يومية للمرضى</t>
  </si>
  <si>
    <t>ايرادات خدمات المرضى / خدمات تمريض</t>
  </si>
  <si>
    <t>ايرادات خدمات المرضى / خدمات مهنية اخرى</t>
  </si>
  <si>
    <t>ديون مشكوك في تحصيلها</t>
  </si>
  <si>
    <t>حـ / ديون مشكوك في تحصيلها</t>
  </si>
  <si>
    <t>الصندوق</t>
  </si>
  <si>
    <t>ايرادات تشغيلية اخرى / مبيعات الكافتيريا</t>
  </si>
  <si>
    <t>ايرادات تشغيلية اخرى / تاجير التلفزيونات</t>
  </si>
  <si>
    <t>ايرادات تشغيلية اخرى / مكالمات هاتفية</t>
  </si>
  <si>
    <t>ايرادات تشغيلية اخرى / مواقف سيارات</t>
  </si>
  <si>
    <t>حـ / ايرادات تشغيلية اخرى / مواقف سيارات</t>
  </si>
  <si>
    <t>الى حـ / مخصص التخفيضات والديون المشكوك في تحصيلها</t>
  </si>
  <si>
    <t>المصروفات التشغيلية / تمريض</t>
  </si>
  <si>
    <t>المصروفات التشغيلية / مهنية اخرى</t>
  </si>
  <si>
    <t>المصروفات التشغيلية / عامة</t>
  </si>
  <si>
    <t>المصروفات التشغيلية / مالية</t>
  </si>
  <si>
    <t>المصروفات التشغيلية / ادارة</t>
  </si>
  <si>
    <t>المصروفات التشغيلية / اهلاك الاصول الثابتة</t>
  </si>
  <si>
    <t>مصروفات تشغيلية / خسارة بيع الاصول الثابتة</t>
  </si>
  <si>
    <t>ايرادات تشغيلية اخرى / المحول من الاموال المخصصة لغرض معين</t>
  </si>
  <si>
    <t>ايرادات غير تشغيلية / خدمات متبرع بها للمستشفى</t>
  </si>
  <si>
    <t>الايرادات غير التشغيلية / منح وهدايا غير مقيدة</t>
  </si>
  <si>
    <t>الايرادات غير التشغيلية / ايراد الاستثمارات مقيدة اداريا</t>
  </si>
  <si>
    <t>ايرادات غير تشغيلية / مكاسب غير مقيدة من الاموال الموقوفة</t>
  </si>
  <si>
    <t>الدائنون</t>
  </si>
  <si>
    <t>الحسابات التي ستم اقفالها في حساب ملخص قائمة الايرادات والمصروفات</t>
  </si>
  <si>
    <t>قيود الاقفال</t>
  </si>
  <si>
    <t>من حـ / ملخص قائمة الايرادات والمصروفات</t>
  </si>
  <si>
    <t>حـ / المصروفات التشغيلية / اهلاك الاصول الثابتة</t>
  </si>
  <si>
    <t>الى حـ / ملخص قائمة الايرادات والمصروفات</t>
  </si>
  <si>
    <t>الى حـ / الاموال الغير مقيدة</t>
  </si>
  <si>
    <t>مثال على مجموعة الاموال المقيدة</t>
  </si>
  <si>
    <t xml:space="preserve">انقر هنا </t>
  </si>
  <si>
    <t>العمليات بمجموعة الاموال المقيدة</t>
  </si>
  <si>
    <t>العمليات ذات العلاقة باموال الاحلال والتوسعات</t>
  </si>
  <si>
    <t>اولا :</t>
  </si>
  <si>
    <t>تحصيل من قيمة التعهدات السابقة بالتبرع لاغراض شراء معدات طبية للمستشفى</t>
  </si>
  <si>
    <t>تعهدات تحت التحصيل</t>
  </si>
  <si>
    <t>الحصول نقدا على ايرادات استثمارات اموال الاحلال والتوسعات</t>
  </si>
  <si>
    <t>بيع استثمارات مالية نقدا خاصة باموال الاحلال كلفتها 200000</t>
  </si>
  <si>
    <t>استثمارات في اوراق مالية تم تمويل شرائها من اموال الاحلال</t>
  </si>
  <si>
    <t>تحويل من اموال الاحلال الى اموال غير مقيدة لشراء اجهزة طبية</t>
  </si>
  <si>
    <t xml:space="preserve">تعهدات بالحصول على تبرعات لغرض الاحلال </t>
  </si>
  <si>
    <t>تعهدات لنفس الغرض لم تتمكن المستشفى من تحصيلها</t>
  </si>
  <si>
    <t>الاستثمارات بالاوراق المالية</t>
  </si>
  <si>
    <t>اموال الاحلال والتوسعات / ايراد استثمارات</t>
  </si>
  <si>
    <t>اموال الاحلال والتوسعات / ربح بيع استثمارات</t>
  </si>
  <si>
    <t>الاستثمارات في الاوراق المالية</t>
  </si>
  <si>
    <t>اموال الاحلال والتوسعات / تحويلات الى اموال عمليات</t>
  </si>
  <si>
    <t>اموال الاحلال والتوسعات</t>
  </si>
  <si>
    <t>مخصص تعهدات مشكوك في تحصيلها</t>
  </si>
  <si>
    <t>تعهدات تحت النحصيل</t>
  </si>
  <si>
    <t>تم تقدير تعهدات مشكوك في تحصيلها بنسبة 15% من رصيد التعهدات تحت التحصيل آخر المدة ، علما ان رصيده اول المدة 500000 ورصيد مخصصه 20000</t>
  </si>
  <si>
    <t>طريقة احتسابها</t>
  </si>
  <si>
    <t>اول المدة</t>
  </si>
  <si>
    <t>ناقص المحصل</t>
  </si>
  <si>
    <t>زائد تعهد جديد</t>
  </si>
  <si>
    <t>ناقص المشكوك</t>
  </si>
  <si>
    <t>الرصيد</t>
  </si>
  <si>
    <t>النسبة للمخصص</t>
  </si>
  <si>
    <t>المخصص</t>
  </si>
  <si>
    <t>ناقص رصيد المخصص</t>
  </si>
  <si>
    <t>الرصيد للقيد</t>
  </si>
  <si>
    <t>ثانيا :</t>
  </si>
  <si>
    <t>العمليات ذات العلاقة بالاموال المخصصة لغرض معين</t>
  </si>
  <si>
    <t>الحصول على منحة تخصص لىنفاق على خدمات التمريض</t>
  </si>
  <si>
    <t>الاموال المخصصة لغرض معين</t>
  </si>
  <si>
    <t>الاموال المخصصة لغرض معين / منح مقيدة</t>
  </si>
  <si>
    <t>تحويل الى الاموال المقيدة لتغطية المصروفات التي يجب سدادها من الاموال المخصصة لغرض معين</t>
  </si>
  <si>
    <t>جزء من التحويل تم دفعه نقدا</t>
  </si>
  <si>
    <t>المستحق لاموال العمليات</t>
  </si>
  <si>
    <t>شراء استثمارات اوراق مالية نقدا من الاموال المخصصة لغرض معين</t>
  </si>
  <si>
    <t>الاستثمارات في اوراق مالية</t>
  </si>
  <si>
    <t>ثالثا :</t>
  </si>
  <si>
    <t>العمليات ذات العلاقة بالاموال الموقوفة</t>
  </si>
  <si>
    <t>الحصول على اوراق مالية كتبرع بشرط عدم التصرف بها واستخدام ايراداتها لتمويل شراء معدات طبية</t>
  </si>
  <si>
    <t>استثمارات في اوراق مالية</t>
  </si>
  <si>
    <t>الاموال الموقوفة بصفة دائمة</t>
  </si>
  <si>
    <t>الحصول على ايراد استثمارات خاصة بالاموال الموقوفة وتحويلها الى اموال الاحلال حسب شرط المتبرع اعلاه</t>
  </si>
  <si>
    <t>المستحق لاموال الاحلال / ايرادات استثمار</t>
  </si>
  <si>
    <t>انقر هنا</t>
  </si>
  <si>
    <t>لمشاهدة نموذج للميزانية</t>
  </si>
  <si>
    <t xml:space="preserve"> قائمة الايرادات والمصروفات</t>
  </si>
  <si>
    <t>قائمة الايرادات والمصروفات</t>
  </si>
  <si>
    <t>عن السنة المالية المنتهية في 31/12/................</t>
  </si>
  <si>
    <t>ايرادات خدمة المرضى</t>
  </si>
  <si>
    <t>خدمات التمريض</t>
  </si>
  <si>
    <t>ناقص :</t>
  </si>
  <si>
    <t>خصومات للاطباء والعاملين</t>
  </si>
  <si>
    <t>صافي ايرادات خدمة المرضى</t>
  </si>
  <si>
    <t>يضاف : ايرادات تشغيلية اخرى</t>
  </si>
  <si>
    <t>ايراد محصل من البرامج التعليمية</t>
  </si>
  <si>
    <t>المحول من الاموال المخصصة لغرض معين</t>
  </si>
  <si>
    <t>ايرادات متنوعة اخرى</t>
  </si>
  <si>
    <t>اجمالي الايرادات التشغيلية</t>
  </si>
  <si>
    <t>المصروفات التشغيلية</t>
  </si>
  <si>
    <t>خدمات مالية</t>
  </si>
  <si>
    <t>خدمات ادارية</t>
  </si>
  <si>
    <t>مصروفات استهلاك</t>
  </si>
  <si>
    <t>خسائر بيع الاصول الثابتة</t>
  </si>
  <si>
    <t>اجمالي المصروفات التشغيلية</t>
  </si>
  <si>
    <t xml:space="preserve">الدخل / ( الخسارة ) من العمليات </t>
  </si>
  <si>
    <t>يضاف الايرادات غير التشغيلية</t>
  </si>
  <si>
    <t>منح وهدايا غير مقيدة</t>
  </si>
  <si>
    <t>دخل من الاموال المقيدة اداريا</t>
  </si>
  <si>
    <t>دخل غير مقيد من الاموال الموقوفة</t>
  </si>
  <si>
    <t>خدمات متبرع بها للمستشفى</t>
  </si>
  <si>
    <t>ربح بيع اصول ثابتة</t>
  </si>
  <si>
    <t>اجمالي الايرادات غير التشغيلية</t>
  </si>
  <si>
    <t>فائض ( نقصان ) الايرادات عن المصروفات</t>
  </si>
  <si>
    <t>ايراد ايجار التلفزيونات والتلفون..الخ</t>
  </si>
  <si>
    <t>حسب ارقام المثال السابق</t>
  </si>
  <si>
    <t>الميزانية العمومية</t>
  </si>
  <si>
    <t>31/12/2......</t>
  </si>
  <si>
    <t>الاموال غير المقيدة</t>
  </si>
  <si>
    <t>مال العمليات</t>
  </si>
  <si>
    <t>الموجودات المتداولة</t>
  </si>
  <si>
    <t>المستحق من الاموال المخصصة لغرض معين</t>
  </si>
  <si>
    <t>المخزون</t>
  </si>
  <si>
    <t>مجموع الموجودات المتداولة</t>
  </si>
  <si>
    <t>الموجودات الثابتة</t>
  </si>
  <si>
    <t>الاراضي</t>
  </si>
  <si>
    <t>المباني</t>
  </si>
  <si>
    <t>المعدات</t>
  </si>
  <si>
    <t>ناقص : مجمع الاستهلاك</t>
  </si>
  <si>
    <t>مجموع موجودات العمليات</t>
  </si>
  <si>
    <t>ناقص : مخصص التخفيضات والديون المشكوك في تحصيلها</t>
  </si>
  <si>
    <t>مجموع الموجودات الثابتة</t>
  </si>
  <si>
    <t>المطلوبات المتداولة</t>
  </si>
  <si>
    <t>المصروفات المستحقة</t>
  </si>
  <si>
    <t>الاقساط الجارية من الديون طويلة الاجل</t>
  </si>
  <si>
    <t>مجموع المطلوبات المتداولة</t>
  </si>
  <si>
    <t>الديون طويلة الاجل</t>
  </si>
  <si>
    <t>ديون طويلة الاجل ( بعد تنزيل الاقساط الجارية)</t>
  </si>
  <si>
    <t>ديون مشمولة برهن عقاري</t>
  </si>
  <si>
    <t xml:space="preserve">مجموع المطلوبات طويلة الاجل </t>
  </si>
  <si>
    <t xml:space="preserve">رصيد المال </t>
  </si>
  <si>
    <t>مجموع المطلوبات ورصيد المال</t>
  </si>
  <si>
    <t>الاموال المقيدة اداريا</t>
  </si>
  <si>
    <t>الاستثمارات</t>
  </si>
  <si>
    <t>مجموع الموجودات المقيدة</t>
  </si>
  <si>
    <t>مجموع الموجودات غير المقيدة</t>
  </si>
  <si>
    <t>رصيد المال</t>
  </si>
  <si>
    <t>مجموع رصيد المال المقيد اداريا</t>
  </si>
  <si>
    <t>مجموع الالتزامات ورصيد المال غير المقيد</t>
  </si>
  <si>
    <t>الاموال المقيدة</t>
  </si>
  <si>
    <t>مجموع الموجودات المخصصة لغرض معين</t>
  </si>
  <si>
    <t>المستحق للاموال غير المقيدة</t>
  </si>
  <si>
    <t>مجموع الالتزامات ورصيد المال المخصص لغرض معين</t>
  </si>
  <si>
    <t>ناقص المخصص المشكوك في تحصيلها</t>
  </si>
  <si>
    <t>مجموع موجودات الاحلال والتوسعات</t>
  </si>
  <si>
    <t>مجموع رصيد اموال الاحلال والتوسعات</t>
  </si>
  <si>
    <t>الاموال الموقوفة</t>
  </si>
  <si>
    <t>مجموع الموجودات الموقوفة</t>
  </si>
  <si>
    <t>رصيد المال - مقيد بصفة دائمة</t>
  </si>
  <si>
    <t>رصيد المال - وقيد لاجل محدد</t>
  </si>
  <si>
    <t>مجموع رصيد الاموال الموقوفة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</si>
</sst>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u val="single"/>
      <sz val="2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18"/>
      <name val="Arial"/>
      <family val="2"/>
    </font>
    <font>
      <b/>
      <sz val="16"/>
      <name val="Arial"/>
      <family val="2"/>
    </font>
    <font>
      <u val="single"/>
      <sz val="24"/>
      <color indexed="12"/>
      <name val="Arial"/>
      <family val="0"/>
    </font>
    <font>
      <b/>
      <sz val="2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ck"/>
      <right style="thick"/>
      <top style="thick"/>
      <bottom style="thick"/>
    </border>
    <border>
      <left style="thick"/>
      <right style="double"/>
      <top style="thick"/>
      <bottom style="thick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ck"/>
      <top style="medium"/>
      <bottom style="thick"/>
    </border>
    <border>
      <left style="thick"/>
      <right style="thick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double"/>
      <top style="thick"/>
      <bottom style="medium"/>
    </border>
    <border>
      <left style="double"/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double"/>
      <top style="medium"/>
      <bottom style="thick"/>
    </border>
    <border>
      <left style="double"/>
      <right>
        <color indexed="63"/>
      </right>
      <top style="thick"/>
      <bottom style="thick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5" fillId="0" borderId="0" xfId="2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20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6" fontId="12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" fontId="12" fillId="0" borderId="15" xfId="0" applyNumberFormat="1" applyFont="1" applyBorder="1" applyAlignment="1">
      <alignment horizontal="center"/>
    </xf>
    <xf numFmtId="16" fontId="12" fillId="0" borderId="16" xfId="0" applyNumberFormat="1" applyFont="1" applyBorder="1" applyAlignment="1">
      <alignment horizontal="center"/>
    </xf>
    <xf numFmtId="16" fontId="12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4" borderId="11" xfId="0" applyFill="1" applyBorder="1" applyAlignment="1">
      <alignment/>
    </xf>
    <xf numFmtId="0" fontId="0" fillId="4" borderId="11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7" fillId="4" borderId="25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8" xfId="0" applyFill="1" applyBorder="1" applyAlignment="1">
      <alignment/>
    </xf>
    <xf numFmtId="0" fontId="7" fillId="4" borderId="29" xfId="0" applyFont="1" applyFill="1" applyBorder="1" applyAlignment="1">
      <alignment/>
    </xf>
    <xf numFmtId="0" fontId="4" fillId="4" borderId="30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7" fillId="4" borderId="36" xfId="0" applyFont="1" applyFill="1" applyBorder="1" applyAlignment="1">
      <alignment/>
    </xf>
    <xf numFmtId="0" fontId="7" fillId="4" borderId="37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7" fillId="4" borderId="39" xfId="0" applyFont="1" applyFill="1" applyBorder="1" applyAlignment="1">
      <alignment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37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36" xfId="0" applyFill="1" applyBorder="1" applyAlignment="1">
      <alignment/>
    </xf>
    <xf numFmtId="0" fontId="0" fillId="2" borderId="38" xfId="0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6" fillId="2" borderId="36" xfId="0" applyFont="1" applyFill="1" applyBorder="1" applyAlignment="1">
      <alignment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41" xfId="0" applyFont="1" applyFill="1" applyBorder="1" applyAlignment="1">
      <alignment/>
    </xf>
    <xf numFmtId="0" fontId="6" fillId="2" borderId="4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Fill="1" applyBorder="1" applyAlignment="1">
      <alignment/>
    </xf>
    <xf numFmtId="0" fontId="0" fillId="0" borderId="3" xfId="0" applyFill="1" applyBorder="1" applyAlignment="1">
      <alignment/>
    </xf>
    <xf numFmtId="0" fontId="0" fillId="2" borderId="37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rightToLeft="1" tabSelected="1" workbookViewId="0" topLeftCell="A1">
      <selection activeCell="F173" sqref="F173"/>
    </sheetView>
  </sheetViews>
  <sheetFormatPr defaultColWidth="9.140625" defaultRowHeight="12.75"/>
  <sheetData>
    <row r="1" spans="1:8" ht="12.75">
      <c r="A1" t="s">
        <v>0</v>
      </c>
      <c r="F1" t="s">
        <v>4</v>
      </c>
      <c r="G1" t="s">
        <v>5</v>
      </c>
      <c r="H1" t="s">
        <v>6</v>
      </c>
    </row>
    <row r="2" spans="1:8" ht="12.75">
      <c r="A2">
        <v>1000000</v>
      </c>
      <c r="B2" t="s">
        <v>1</v>
      </c>
      <c r="F2" s="1">
        <v>1250000</v>
      </c>
      <c r="H2" t="s">
        <v>8</v>
      </c>
    </row>
    <row r="3" spans="1:8" ht="12.75">
      <c r="A3">
        <v>200000</v>
      </c>
      <c r="B3" t="s">
        <v>2</v>
      </c>
      <c r="H3" t="s">
        <v>9</v>
      </c>
    </row>
    <row r="4" spans="1:8" ht="12.75">
      <c r="A4">
        <v>50000</v>
      </c>
      <c r="B4" t="s">
        <v>3</v>
      </c>
      <c r="G4" s="1">
        <v>1000000</v>
      </c>
      <c r="H4" t="s">
        <v>10</v>
      </c>
    </row>
    <row r="5" spans="1:8" ht="12.75">
      <c r="A5">
        <f>SUM(A2:A4)</f>
        <v>1250000</v>
      </c>
      <c r="B5" t="s">
        <v>7</v>
      </c>
      <c r="G5" s="1">
        <v>200000</v>
      </c>
      <c r="H5" t="s">
        <v>11</v>
      </c>
    </row>
    <row r="6" spans="7:8" ht="12.75">
      <c r="G6" s="1">
        <v>50000</v>
      </c>
      <c r="H6" t="s">
        <v>12</v>
      </c>
    </row>
    <row r="9" spans="1:8" ht="12.75">
      <c r="A9" t="s">
        <v>13</v>
      </c>
      <c r="F9" t="s">
        <v>4</v>
      </c>
      <c r="G9" t="s">
        <v>17</v>
      </c>
      <c r="H9" t="s">
        <v>6</v>
      </c>
    </row>
    <row r="10" spans="1:8" ht="12.75">
      <c r="A10">
        <v>45000</v>
      </c>
      <c r="B10" t="s">
        <v>14</v>
      </c>
      <c r="H10" t="s">
        <v>18</v>
      </c>
    </row>
    <row r="11" spans="1:8" ht="12.75">
      <c r="A11">
        <v>20000</v>
      </c>
      <c r="B11" t="s">
        <v>15</v>
      </c>
      <c r="F11" s="1">
        <v>45000</v>
      </c>
      <c r="H11" t="s">
        <v>19</v>
      </c>
    </row>
    <row r="12" spans="1:8" ht="12.75">
      <c r="A12">
        <v>5000</v>
      </c>
      <c r="B12" t="s">
        <v>16</v>
      </c>
      <c r="F12" s="1">
        <v>20000</v>
      </c>
      <c r="H12" t="s">
        <v>20</v>
      </c>
    </row>
    <row r="13" spans="1:8" ht="12.75">
      <c r="A13">
        <f>SUM(A10:A12)</f>
        <v>70000</v>
      </c>
      <c r="B13" t="s">
        <v>7</v>
      </c>
      <c r="F13" s="1">
        <v>5000</v>
      </c>
      <c r="H13" t="s">
        <v>101</v>
      </c>
    </row>
    <row r="14" spans="7:8" ht="12.75">
      <c r="G14" s="1">
        <v>70000</v>
      </c>
      <c r="H14" t="s">
        <v>108</v>
      </c>
    </row>
    <row r="16" spans="1:8" ht="12.75">
      <c r="A16" t="s">
        <v>21</v>
      </c>
      <c r="F16" t="s">
        <v>4</v>
      </c>
      <c r="G16" t="s">
        <v>5</v>
      </c>
      <c r="H16" t="s">
        <v>6</v>
      </c>
    </row>
    <row r="17" spans="1:8" ht="12.75">
      <c r="A17">
        <v>400000</v>
      </c>
      <c r="B17" t="s">
        <v>22</v>
      </c>
      <c r="H17" t="s">
        <v>18</v>
      </c>
    </row>
    <row r="18" spans="1:8" ht="12.75">
      <c r="A18">
        <v>20000</v>
      </c>
      <c r="B18" t="s">
        <v>15</v>
      </c>
      <c r="F18" s="1">
        <v>400000</v>
      </c>
      <c r="H18" t="s">
        <v>25</v>
      </c>
    </row>
    <row r="19" spans="1:8" ht="12.75">
      <c r="A19">
        <v>13000</v>
      </c>
      <c r="B19" t="s">
        <v>23</v>
      </c>
      <c r="F19" s="1">
        <v>40000</v>
      </c>
      <c r="H19" t="s">
        <v>26</v>
      </c>
    </row>
    <row r="20" spans="1:8" ht="12.75">
      <c r="A20">
        <v>7000</v>
      </c>
      <c r="B20" t="s">
        <v>24</v>
      </c>
      <c r="G20" s="1">
        <v>440000</v>
      </c>
      <c r="H20" t="s">
        <v>27</v>
      </c>
    </row>
    <row r="21" spans="1:2" ht="12.75">
      <c r="A21">
        <f>SUM(A17:A20)</f>
        <v>440000</v>
      </c>
      <c r="B21" t="s">
        <v>7</v>
      </c>
    </row>
    <row r="24" spans="1:8" ht="12.75">
      <c r="A24" t="s">
        <v>28</v>
      </c>
      <c r="F24" t="s">
        <v>4</v>
      </c>
      <c r="G24" t="s">
        <v>5</v>
      </c>
      <c r="H24" t="s">
        <v>6</v>
      </c>
    </row>
    <row r="25" spans="1:8" ht="12.75">
      <c r="A25">
        <v>10000</v>
      </c>
      <c r="B25" t="s">
        <v>29</v>
      </c>
      <c r="F25" s="1">
        <v>95000</v>
      </c>
      <c r="H25" t="s">
        <v>33</v>
      </c>
    </row>
    <row r="26" spans="1:8" ht="12.75">
      <c r="A26">
        <v>15000</v>
      </c>
      <c r="B26" t="s">
        <v>30</v>
      </c>
      <c r="H26" t="s">
        <v>9</v>
      </c>
    </row>
    <row r="27" spans="1:8" ht="12.75">
      <c r="A27">
        <v>30000</v>
      </c>
      <c r="B27" t="s">
        <v>31</v>
      </c>
      <c r="G27" s="1">
        <v>10000</v>
      </c>
      <c r="H27" t="s">
        <v>34</v>
      </c>
    </row>
    <row r="28" spans="1:8" ht="12.75">
      <c r="A28">
        <v>40000</v>
      </c>
      <c r="B28" t="s">
        <v>32</v>
      </c>
      <c r="G28" s="1">
        <v>15000</v>
      </c>
      <c r="H28" t="s">
        <v>35</v>
      </c>
    </row>
    <row r="29" spans="1:8" ht="12.75">
      <c r="A29">
        <f>SUM(A25:A28)</f>
        <v>95000</v>
      </c>
      <c r="B29" t="s">
        <v>7</v>
      </c>
      <c r="G29" s="1">
        <v>30000</v>
      </c>
      <c r="H29" t="s">
        <v>107</v>
      </c>
    </row>
    <row r="30" spans="7:8" ht="12.75">
      <c r="G30" s="1">
        <v>40000</v>
      </c>
      <c r="H30" t="s">
        <v>36</v>
      </c>
    </row>
    <row r="32" spans="1:8" ht="12.75">
      <c r="A32" t="s">
        <v>37</v>
      </c>
      <c r="F32" t="s">
        <v>4</v>
      </c>
      <c r="G32" t="s">
        <v>5</v>
      </c>
      <c r="H32" t="s">
        <v>6</v>
      </c>
    </row>
    <row r="33" spans="1:8" ht="12.75">
      <c r="A33">
        <v>20000</v>
      </c>
      <c r="B33" t="s">
        <v>2</v>
      </c>
      <c r="H33" t="s">
        <v>18</v>
      </c>
    </row>
    <row r="34" spans="1:8" ht="12.75">
      <c r="A34">
        <v>5000</v>
      </c>
      <c r="B34" t="s">
        <v>38</v>
      </c>
      <c r="F34" s="1">
        <v>20000</v>
      </c>
      <c r="H34" t="s">
        <v>39</v>
      </c>
    </row>
    <row r="35" spans="1:8" ht="12.75">
      <c r="A35">
        <f>SUM(A33:A34)</f>
        <v>25000</v>
      </c>
      <c r="B35" t="s">
        <v>7</v>
      </c>
      <c r="F35" s="1">
        <v>5000</v>
      </c>
      <c r="H35" t="s">
        <v>40</v>
      </c>
    </row>
    <row r="36" spans="7:8" ht="12.75">
      <c r="G36" s="1">
        <v>25000</v>
      </c>
      <c r="H36" t="s">
        <v>41</v>
      </c>
    </row>
    <row r="38" spans="1:8" ht="12.75">
      <c r="A38" t="s">
        <v>42</v>
      </c>
      <c r="F38" t="s">
        <v>4</v>
      </c>
      <c r="G38" t="s">
        <v>5</v>
      </c>
      <c r="H38" t="s">
        <v>6</v>
      </c>
    </row>
    <row r="39" spans="1:8" ht="12.75">
      <c r="A39">
        <v>15000</v>
      </c>
      <c r="B39" t="s">
        <v>43</v>
      </c>
      <c r="H39" t="s">
        <v>18</v>
      </c>
    </row>
    <row r="40" spans="1:8" ht="12.75">
      <c r="A40">
        <v>12000</v>
      </c>
      <c r="B40" t="s">
        <v>44</v>
      </c>
      <c r="F40" s="1">
        <v>15000</v>
      </c>
      <c r="H40" t="s">
        <v>48</v>
      </c>
    </row>
    <row r="41" spans="1:8" ht="12.75">
      <c r="A41">
        <v>7000</v>
      </c>
      <c r="B41" t="s">
        <v>45</v>
      </c>
      <c r="F41" s="1">
        <v>12000</v>
      </c>
      <c r="H41" t="s">
        <v>49</v>
      </c>
    </row>
    <row r="42" spans="1:8" ht="12.75">
      <c r="A42">
        <v>5000</v>
      </c>
      <c r="B42" t="s">
        <v>46</v>
      </c>
      <c r="F42" s="1">
        <v>7000</v>
      </c>
      <c r="H42" t="s">
        <v>50</v>
      </c>
    </row>
    <row r="43" spans="1:8" ht="12.75">
      <c r="A43">
        <v>11000</v>
      </c>
      <c r="B43" t="s">
        <v>47</v>
      </c>
      <c r="F43" s="1">
        <v>5000</v>
      </c>
      <c r="H43" t="s">
        <v>51</v>
      </c>
    </row>
    <row r="44" spans="1:8" ht="12.75">
      <c r="A44">
        <f>SUM(A39:A43)</f>
        <v>50000</v>
      </c>
      <c r="B44" t="s">
        <v>7</v>
      </c>
      <c r="F44" s="1">
        <v>11000</v>
      </c>
      <c r="H44" t="s">
        <v>52</v>
      </c>
    </row>
    <row r="45" spans="7:8" ht="12.75">
      <c r="G45" s="1">
        <v>50000</v>
      </c>
      <c r="H45" t="s">
        <v>53</v>
      </c>
    </row>
    <row r="47" spans="1:8" ht="12.75">
      <c r="A47" t="s">
        <v>54</v>
      </c>
      <c r="F47" t="s">
        <v>4</v>
      </c>
      <c r="G47" t="s">
        <v>5</v>
      </c>
      <c r="H47" t="s">
        <v>6</v>
      </c>
    </row>
    <row r="48" spans="1:8" ht="12.75">
      <c r="A48">
        <v>10000</v>
      </c>
      <c r="B48" t="s">
        <v>43</v>
      </c>
      <c r="H48" t="s">
        <v>18</v>
      </c>
    </row>
    <row r="49" spans="1:8" ht="12.75">
      <c r="A49">
        <v>1000</v>
      </c>
      <c r="B49" t="s">
        <v>44</v>
      </c>
      <c r="F49" s="1">
        <v>10000</v>
      </c>
      <c r="H49" t="s">
        <v>56</v>
      </c>
    </row>
    <row r="50" spans="1:8" ht="12.75">
      <c r="A50">
        <v>2500</v>
      </c>
      <c r="B50" t="s">
        <v>45</v>
      </c>
      <c r="F50" s="1">
        <v>1000</v>
      </c>
      <c r="H50" t="s">
        <v>57</v>
      </c>
    </row>
    <row r="51" spans="1:8" ht="12.75">
      <c r="A51">
        <v>500</v>
      </c>
      <c r="B51" t="s">
        <v>46</v>
      </c>
      <c r="F51" s="1">
        <v>2500</v>
      </c>
      <c r="H51" t="s">
        <v>58</v>
      </c>
    </row>
    <row r="52" spans="1:8" ht="12.75">
      <c r="A52">
        <v>1000</v>
      </c>
      <c r="B52" t="s">
        <v>55</v>
      </c>
      <c r="F52" s="1">
        <v>500</v>
      </c>
      <c r="H52" t="s">
        <v>59</v>
      </c>
    </row>
    <row r="53" spans="1:8" ht="12.75">
      <c r="A53">
        <f>SUM(A48:A52)</f>
        <v>15000</v>
      </c>
      <c r="B53" t="s">
        <v>7</v>
      </c>
      <c r="F53" s="1">
        <v>1000</v>
      </c>
      <c r="H53" t="s">
        <v>60</v>
      </c>
    </row>
    <row r="54" spans="7:8" ht="12.75">
      <c r="G54" s="1">
        <v>15000</v>
      </c>
      <c r="H54" t="s">
        <v>61</v>
      </c>
    </row>
    <row r="56" spans="1:8" ht="12.75">
      <c r="A56" t="s">
        <v>62</v>
      </c>
      <c r="F56" t="s">
        <v>4</v>
      </c>
      <c r="G56" t="s">
        <v>5</v>
      </c>
      <c r="H56" t="s">
        <v>6</v>
      </c>
    </row>
    <row r="57" spans="1:8" ht="12.75">
      <c r="A57">
        <v>20000</v>
      </c>
      <c r="B57" t="s">
        <v>63</v>
      </c>
      <c r="F57" s="1">
        <v>25000</v>
      </c>
      <c r="H57" t="s">
        <v>65</v>
      </c>
    </row>
    <row r="58" spans="1:8" ht="12.75">
      <c r="A58">
        <v>5000</v>
      </c>
      <c r="B58" t="s">
        <v>64</v>
      </c>
      <c r="H58" t="s">
        <v>9</v>
      </c>
    </row>
    <row r="59" spans="1:8" ht="12.75">
      <c r="A59">
        <f>SUM(A57:A58)</f>
        <v>25000</v>
      </c>
      <c r="B59" t="s">
        <v>7</v>
      </c>
      <c r="G59" s="1">
        <v>20000</v>
      </c>
      <c r="H59" t="s">
        <v>25</v>
      </c>
    </row>
    <row r="60" spans="7:8" ht="12.75">
      <c r="G60" s="1">
        <v>5000</v>
      </c>
      <c r="H60" t="s">
        <v>66</v>
      </c>
    </row>
    <row r="62" spans="1:8" ht="12.75">
      <c r="A62" t="s">
        <v>67</v>
      </c>
      <c r="F62" t="s">
        <v>68</v>
      </c>
      <c r="G62" t="s">
        <v>5</v>
      </c>
      <c r="H62" t="s">
        <v>6</v>
      </c>
    </row>
    <row r="63" spans="1:8" ht="12.75">
      <c r="A63">
        <v>2000</v>
      </c>
      <c r="B63" t="s">
        <v>43</v>
      </c>
      <c r="H63" t="s">
        <v>18</v>
      </c>
    </row>
    <row r="64" spans="1:8" ht="12.75">
      <c r="A64">
        <v>1000</v>
      </c>
      <c r="B64" t="s">
        <v>44</v>
      </c>
      <c r="F64" s="1">
        <v>2000</v>
      </c>
      <c r="H64" t="s">
        <v>56</v>
      </c>
    </row>
    <row r="65" spans="1:8" ht="12.75">
      <c r="A65">
        <v>5000</v>
      </c>
      <c r="B65" t="s">
        <v>45</v>
      </c>
      <c r="F65" s="1">
        <v>1000</v>
      </c>
      <c r="H65" t="s">
        <v>57</v>
      </c>
    </row>
    <row r="66" spans="1:8" ht="12.75">
      <c r="A66">
        <v>2000</v>
      </c>
      <c r="B66" t="s">
        <v>46</v>
      </c>
      <c r="F66" s="1">
        <v>5000</v>
      </c>
      <c r="H66" t="s">
        <v>58</v>
      </c>
    </row>
    <row r="67" spans="1:8" ht="12.75">
      <c r="A67">
        <v>5000</v>
      </c>
      <c r="B67" t="s">
        <v>55</v>
      </c>
      <c r="F67" s="1">
        <v>2000</v>
      </c>
      <c r="H67" t="s">
        <v>59</v>
      </c>
    </row>
    <row r="68" spans="1:8" ht="12.75">
      <c r="A68">
        <f>SUM(A63:A67)</f>
        <v>15000</v>
      </c>
      <c r="B68" t="s">
        <v>7</v>
      </c>
      <c r="F68" s="1">
        <v>5000</v>
      </c>
      <c r="H68" t="s">
        <v>60</v>
      </c>
    </row>
    <row r="69" spans="7:8" ht="12.75">
      <c r="G69" s="1">
        <v>15000</v>
      </c>
      <c r="H69" t="s">
        <v>53</v>
      </c>
    </row>
    <row r="71" spans="1:8" ht="12.75">
      <c r="A71">
        <v>20000</v>
      </c>
      <c r="B71" t="s">
        <v>69</v>
      </c>
      <c r="F71" t="s">
        <v>4</v>
      </c>
      <c r="G71" t="s">
        <v>5</v>
      </c>
      <c r="H71" t="s">
        <v>6</v>
      </c>
    </row>
    <row r="72" spans="1:8" ht="12.75">
      <c r="A72">
        <v>30000</v>
      </c>
      <c r="B72" t="s">
        <v>70</v>
      </c>
      <c r="F72" s="1">
        <v>50000</v>
      </c>
      <c r="H72" t="s">
        <v>33</v>
      </c>
    </row>
    <row r="73" spans="1:8" ht="12.75">
      <c r="A73">
        <f>SUM(A71:A72)</f>
        <v>50000</v>
      </c>
      <c r="B73" t="s">
        <v>7</v>
      </c>
      <c r="H73" t="s">
        <v>9</v>
      </c>
    </row>
    <row r="74" spans="7:8" ht="12.75">
      <c r="G74" s="1">
        <v>20000</v>
      </c>
      <c r="H74" t="s">
        <v>71</v>
      </c>
    </row>
    <row r="75" spans="7:8" ht="12.75">
      <c r="G75" s="1">
        <v>30000</v>
      </c>
      <c r="H75" t="s">
        <v>72</v>
      </c>
    </row>
    <row r="77" spans="1:8" ht="12.75">
      <c r="A77">
        <v>50000</v>
      </c>
      <c r="B77" t="s">
        <v>73</v>
      </c>
      <c r="F77" t="s">
        <v>4</v>
      </c>
      <c r="G77" t="s">
        <v>5</v>
      </c>
      <c r="H77" t="s">
        <v>6</v>
      </c>
    </row>
    <row r="78" spans="2:8" ht="12.75">
      <c r="B78" t="s">
        <v>75</v>
      </c>
      <c r="F78" s="1">
        <v>50000</v>
      </c>
      <c r="H78" t="s">
        <v>33</v>
      </c>
    </row>
    <row r="79" spans="7:8" ht="12.75">
      <c r="G79" s="1">
        <v>50000</v>
      </c>
      <c r="H79" t="s">
        <v>74</v>
      </c>
    </row>
    <row r="81" spans="6:8" ht="12.75">
      <c r="F81" s="1">
        <v>50000</v>
      </c>
      <c r="H81" t="s">
        <v>76</v>
      </c>
    </row>
    <row r="82" spans="7:8" ht="12.75">
      <c r="G82" s="1">
        <v>50000</v>
      </c>
      <c r="H82" t="s">
        <v>77</v>
      </c>
    </row>
    <row r="84" spans="1:8" ht="12.75">
      <c r="A84">
        <v>10000</v>
      </c>
      <c r="B84" t="s">
        <v>78</v>
      </c>
      <c r="F84" t="s">
        <v>4</v>
      </c>
      <c r="G84" t="s">
        <v>5</v>
      </c>
      <c r="H84" t="s">
        <v>6</v>
      </c>
    </row>
    <row r="85" spans="2:8" ht="12.75">
      <c r="B85" t="s">
        <v>79</v>
      </c>
      <c r="F85" s="1">
        <v>10000</v>
      </c>
      <c r="H85" t="s">
        <v>33</v>
      </c>
    </row>
    <row r="86" spans="2:8" ht="12.75">
      <c r="B86" t="s">
        <v>81</v>
      </c>
      <c r="G86" s="1">
        <v>10000</v>
      </c>
      <c r="H86" t="s">
        <v>80</v>
      </c>
    </row>
    <row r="87" ht="12.75">
      <c r="H87" t="s">
        <v>79</v>
      </c>
    </row>
    <row r="89" spans="1:8" ht="12.75">
      <c r="A89">
        <v>60000</v>
      </c>
      <c r="B89" t="s">
        <v>82</v>
      </c>
      <c r="F89" t="s">
        <v>4</v>
      </c>
      <c r="G89" t="s">
        <v>5</v>
      </c>
      <c r="H89" t="s">
        <v>6</v>
      </c>
    </row>
    <row r="90" spans="2:8" ht="12.75">
      <c r="B90" t="s">
        <v>63</v>
      </c>
      <c r="F90" s="1">
        <v>60000</v>
      </c>
      <c r="H90" t="s">
        <v>33</v>
      </c>
    </row>
    <row r="91" spans="7:8" ht="12.75">
      <c r="G91" s="1">
        <v>60000</v>
      </c>
      <c r="H91" t="s">
        <v>83</v>
      </c>
    </row>
    <row r="93" spans="1:8" ht="12.75">
      <c r="A93">
        <v>100000</v>
      </c>
      <c r="B93" t="s">
        <v>84</v>
      </c>
      <c r="F93" t="s">
        <v>4</v>
      </c>
      <c r="G93" t="s">
        <v>5</v>
      </c>
      <c r="H93" t="s">
        <v>6</v>
      </c>
    </row>
    <row r="94" spans="6:8" ht="12.75">
      <c r="F94" s="1">
        <v>100000</v>
      </c>
      <c r="H94" t="s">
        <v>85</v>
      </c>
    </row>
    <row r="95" spans="7:8" ht="12.75">
      <c r="G95" s="1">
        <v>100000</v>
      </c>
      <c r="H95" t="s">
        <v>86</v>
      </c>
    </row>
    <row r="97" spans="1:8" ht="12.75">
      <c r="A97">
        <v>40000</v>
      </c>
      <c r="B97" t="s">
        <v>87</v>
      </c>
      <c r="F97" t="s">
        <v>4</v>
      </c>
      <c r="G97" t="s">
        <v>5</v>
      </c>
      <c r="H97" t="s">
        <v>6</v>
      </c>
    </row>
    <row r="98" spans="2:8" ht="12.75">
      <c r="B98" t="s">
        <v>88</v>
      </c>
      <c r="F98" s="1">
        <v>40000</v>
      </c>
      <c r="H98" t="s">
        <v>89</v>
      </c>
    </row>
    <row r="99" spans="7:8" ht="12.75">
      <c r="G99" s="1">
        <v>40000</v>
      </c>
      <c r="H99" t="s">
        <v>53</v>
      </c>
    </row>
    <row r="101" spans="1:8" ht="12.75">
      <c r="A101">
        <v>5000</v>
      </c>
      <c r="B101" t="s">
        <v>90</v>
      </c>
      <c r="F101" t="s">
        <v>4</v>
      </c>
      <c r="G101" t="s">
        <v>5</v>
      </c>
      <c r="H101" t="s">
        <v>6</v>
      </c>
    </row>
    <row r="102" spans="1:8" ht="12.75">
      <c r="A102">
        <v>35000</v>
      </c>
      <c r="B102" t="s">
        <v>91</v>
      </c>
      <c r="H102" t="s">
        <v>18</v>
      </c>
    </row>
    <row r="103" spans="1:8" ht="12.75">
      <c r="A103">
        <v>25000</v>
      </c>
      <c r="B103" t="s">
        <v>93</v>
      </c>
      <c r="F103" s="1">
        <v>5000</v>
      </c>
      <c r="H103" t="s">
        <v>25</v>
      </c>
    </row>
    <row r="104" spans="6:8" ht="12.75">
      <c r="F104" s="1">
        <v>25000</v>
      </c>
      <c r="H104" t="s">
        <v>92</v>
      </c>
    </row>
    <row r="105" spans="6:8" ht="12.75">
      <c r="F105" s="1">
        <v>5000</v>
      </c>
      <c r="H105" t="s">
        <v>95</v>
      </c>
    </row>
    <row r="106" spans="7:8" ht="12.75">
      <c r="G106" s="1">
        <v>35000</v>
      </c>
      <c r="H106" t="s">
        <v>94</v>
      </c>
    </row>
    <row r="108" ht="12.75">
      <c r="A108" t="s">
        <v>122</v>
      </c>
    </row>
    <row r="109" spans="1:3" ht="12.75">
      <c r="A109" t="s">
        <v>4</v>
      </c>
      <c r="B109" t="s">
        <v>5</v>
      </c>
      <c r="C109" t="s">
        <v>6</v>
      </c>
    </row>
    <row r="110" spans="2:3" ht="12.75">
      <c r="B110">
        <f>G4</f>
        <v>1000000</v>
      </c>
      <c r="C110" t="s">
        <v>97</v>
      </c>
    </row>
    <row r="111" spans="2:3" ht="12.75">
      <c r="B111">
        <f>G5</f>
        <v>200000</v>
      </c>
      <c r="C111" t="s">
        <v>98</v>
      </c>
    </row>
    <row r="112" spans="2:3" ht="12.75">
      <c r="B112">
        <f>G6</f>
        <v>50000</v>
      </c>
      <c r="C112" t="s">
        <v>99</v>
      </c>
    </row>
    <row r="113" spans="1:3" ht="12.75">
      <c r="A113">
        <f>F11</f>
        <v>45000</v>
      </c>
      <c r="C113" t="s">
        <v>23</v>
      </c>
    </row>
    <row r="114" spans="1:3" ht="12.75">
      <c r="A114">
        <f>F12</f>
        <v>20000</v>
      </c>
      <c r="C114" t="s">
        <v>15</v>
      </c>
    </row>
    <row r="115" spans="1:3" ht="12.75">
      <c r="A115">
        <f>F13</f>
        <v>5000</v>
      </c>
      <c r="C115" t="s">
        <v>100</v>
      </c>
    </row>
    <row r="116" spans="2:3" ht="12.75">
      <c r="B116">
        <f>G27</f>
        <v>10000</v>
      </c>
      <c r="C116" t="s">
        <v>103</v>
      </c>
    </row>
    <row r="117" spans="2:3" ht="12.75">
      <c r="B117">
        <f>G28</f>
        <v>15000</v>
      </c>
      <c r="C117" t="s">
        <v>104</v>
      </c>
    </row>
    <row r="118" spans="2:3" ht="12.75">
      <c r="B118">
        <f>G29</f>
        <v>30000</v>
      </c>
      <c r="C118" t="s">
        <v>106</v>
      </c>
    </row>
    <row r="119" spans="2:3" ht="12.75">
      <c r="B119">
        <f>G30</f>
        <v>40000</v>
      </c>
      <c r="C119" t="s">
        <v>105</v>
      </c>
    </row>
    <row r="120" spans="1:3" ht="12.75">
      <c r="A120">
        <f>F34+F40+F49+F64</f>
        <v>47000</v>
      </c>
      <c r="C120" t="s">
        <v>109</v>
      </c>
    </row>
    <row r="121" spans="1:3" ht="12.75">
      <c r="A121">
        <f>F41+F50+F65</f>
        <v>14000</v>
      </c>
      <c r="C121" t="s">
        <v>110</v>
      </c>
    </row>
    <row r="122" spans="1:3" ht="12.75">
      <c r="A122">
        <f>F35+F42+F51+F66</f>
        <v>19500</v>
      </c>
      <c r="C122" t="s">
        <v>111</v>
      </c>
    </row>
    <row r="123" spans="1:3" ht="12.75">
      <c r="A123">
        <f>F43+F52+F67</f>
        <v>7500</v>
      </c>
      <c r="C123" t="s">
        <v>112</v>
      </c>
    </row>
    <row r="124" spans="1:3" ht="12.75">
      <c r="A124">
        <f>F44+F53+F68</f>
        <v>17000</v>
      </c>
      <c r="C124" t="s">
        <v>113</v>
      </c>
    </row>
    <row r="125" spans="1:3" ht="12.75">
      <c r="A125">
        <f>F94</f>
        <v>100000</v>
      </c>
      <c r="C125" t="s">
        <v>114</v>
      </c>
    </row>
    <row r="126" spans="1:3" ht="12.75">
      <c r="A126">
        <f>F105</f>
        <v>5000</v>
      </c>
      <c r="C126" t="s">
        <v>115</v>
      </c>
    </row>
    <row r="127" spans="2:3" ht="12.75">
      <c r="B127">
        <f>G86</f>
        <v>10000</v>
      </c>
      <c r="C127" t="s">
        <v>116</v>
      </c>
    </row>
    <row r="128" spans="2:3" ht="12.75">
      <c r="B128">
        <f>G36</f>
        <v>25000</v>
      </c>
      <c r="C128" t="s">
        <v>117</v>
      </c>
    </row>
    <row r="129" spans="2:3" ht="12.75">
      <c r="B129">
        <f>G74</f>
        <v>20000</v>
      </c>
      <c r="C129" t="s">
        <v>118</v>
      </c>
    </row>
    <row r="130" spans="2:3" ht="12.75">
      <c r="B130">
        <f>G75</f>
        <v>30000</v>
      </c>
      <c r="C130" t="s">
        <v>119</v>
      </c>
    </row>
    <row r="131" spans="2:3" ht="13.5" thickBot="1">
      <c r="B131">
        <f>G91</f>
        <v>60000</v>
      </c>
      <c r="C131" t="s">
        <v>120</v>
      </c>
    </row>
    <row r="132" spans="1:3" ht="14.25" thickBot="1" thickTop="1">
      <c r="A132" s="2">
        <f>SUM(A110:A131)</f>
        <v>280000</v>
      </c>
      <c r="B132" s="2">
        <f>SUM(B110:B131)</f>
        <v>1490000</v>
      </c>
      <c r="C132" t="s">
        <v>7</v>
      </c>
    </row>
    <row r="133" ht="13.5" thickTop="1"/>
    <row r="134" ht="12.75">
      <c r="A134" t="s">
        <v>123</v>
      </c>
    </row>
    <row r="135" spans="1:3" ht="12.75">
      <c r="A135" t="s">
        <v>4</v>
      </c>
      <c r="B135" t="s">
        <v>5</v>
      </c>
      <c r="C135" t="s">
        <v>6</v>
      </c>
    </row>
    <row r="136" spans="1:3" ht="12.75">
      <c r="A136">
        <f>SUM(B138:B147)</f>
        <v>280000</v>
      </c>
      <c r="C136" t="s">
        <v>124</v>
      </c>
    </row>
    <row r="137" ht="12.75">
      <c r="C137" t="s">
        <v>9</v>
      </c>
    </row>
    <row r="138" spans="2:3" ht="12.75">
      <c r="B138">
        <f>A113</f>
        <v>45000</v>
      </c>
      <c r="C138" t="s">
        <v>19</v>
      </c>
    </row>
    <row r="139" spans="2:3" ht="12.75">
      <c r="B139">
        <f>A114</f>
        <v>20000</v>
      </c>
      <c r="C139" t="s">
        <v>20</v>
      </c>
    </row>
    <row r="140" spans="2:3" ht="12.75">
      <c r="B140">
        <f>A115</f>
        <v>5000</v>
      </c>
      <c r="C140" t="s">
        <v>101</v>
      </c>
    </row>
    <row r="141" spans="2:3" ht="12.75">
      <c r="B141">
        <f>A120</f>
        <v>47000</v>
      </c>
      <c r="C141" t="s">
        <v>48</v>
      </c>
    </row>
    <row r="142" spans="2:3" ht="12.75">
      <c r="B142">
        <f>A121</f>
        <v>14000</v>
      </c>
      <c r="C142" t="s">
        <v>49</v>
      </c>
    </row>
    <row r="143" spans="2:3" ht="12.75">
      <c r="B143">
        <f>A122</f>
        <v>19500</v>
      </c>
      <c r="C143" t="s">
        <v>50</v>
      </c>
    </row>
    <row r="144" spans="2:3" ht="12.75">
      <c r="B144">
        <f>A123</f>
        <v>7500</v>
      </c>
      <c r="C144" t="s">
        <v>51</v>
      </c>
    </row>
    <row r="145" spans="2:3" ht="12.75">
      <c r="B145">
        <f>A124</f>
        <v>17000</v>
      </c>
      <c r="C145" t="s">
        <v>52</v>
      </c>
    </row>
    <row r="146" spans="2:3" ht="12.75">
      <c r="B146">
        <f>A125</f>
        <v>100000</v>
      </c>
      <c r="C146" t="s">
        <v>125</v>
      </c>
    </row>
    <row r="147" spans="2:3" ht="12.75">
      <c r="B147">
        <f>A126</f>
        <v>5000</v>
      </c>
      <c r="C147" t="s">
        <v>95</v>
      </c>
    </row>
    <row r="149" ht="12.75">
      <c r="C149" t="s">
        <v>18</v>
      </c>
    </row>
    <row r="150" spans="1:3" ht="12.75">
      <c r="A150">
        <f>B110</f>
        <v>1000000</v>
      </c>
      <c r="C150" t="s">
        <v>97</v>
      </c>
    </row>
    <row r="151" spans="1:3" ht="12.75">
      <c r="A151">
        <f>B111</f>
        <v>200000</v>
      </c>
      <c r="C151" t="s">
        <v>98</v>
      </c>
    </row>
    <row r="152" spans="1:3" ht="12.75">
      <c r="A152">
        <f>B112</f>
        <v>50000</v>
      </c>
      <c r="C152" t="s">
        <v>99</v>
      </c>
    </row>
    <row r="153" spans="1:3" ht="12.75">
      <c r="A153">
        <f>B116</f>
        <v>10000</v>
      </c>
      <c r="C153" t="s">
        <v>103</v>
      </c>
    </row>
    <row r="154" spans="1:3" ht="12.75">
      <c r="A154">
        <f>B117</f>
        <v>15000</v>
      </c>
      <c r="C154" t="s">
        <v>104</v>
      </c>
    </row>
    <row r="155" spans="1:3" ht="12.75">
      <c r="A155">
        <f>B118</f>
        <v>30000</v>
      </c>
      <c r="C155" t="s">
        <v>106</v>
      </c>
    </row>
    <row r="156" spans="1:3" ht="12.75">
      <c r="A156">
        <f>B119</f>
        <v>40000</v>
      </c>
      <c r="C156" t="s">
        <v>105</v>
      </c>
    </row>
    <row r="157" spans="1:3" ht="12.75">
      <c r="A157">
        <f>B127</f>
        <v>10000</v>
      </c>
      <c r="C157" t="s">
        <v>116</v>
      </c>
    </row>
    <row r="158" spans="1:3" ht="12.75">
      <c r="A158">
        <f>B128</f>
        <v>25000</v>
      </c>
      <c r="C158" t="s">
        <v>117</v>
      </c>
    </row>
    <row r="159" spans="1:3" ht="12.75">
      <c r="A159">
        <f>B129</f>
        <v>20000</v>
      </c>
      <c r="C159" t="s">
        <v>118</v>
      </c>
    </row>
    <row r="160" spans="1:3" ht="12.75">
      <c r="A160">
        <f>B130</f>
        <v>30000</v>
      </c>
      <c r="C160" t="s">
        <v>119</v>
      </c>
    </row>
    <row r="161" spans="1:3" ht="12.75">
      <c r="A161">
        <f>B131</f>
        <v>60000</v>
      </c>
      <c r="C161" t="s">
        <v>120</v>
      </c>
    </row>
    <row r="162" spans="2:3" ht="12.75">
      <c r="B162">
        <f>SUM(A150:A161)</f>
        <v>1490000</v>
      </c>
      <c r="C162" t="s">
        <v>126</v>
      </c>
    </row>
    <row r="164" spans="1:3" ht="12.75">
      <c r="A164">
        <f>B162-A136</f>
        <v>1210000</v>
      </c>
      <c r="C164" t="s">
        <v>124</v>
      </c>
    </row>
    <row r="165" spans="2:3" ht="12.75">
      <c r="B165">
        <f>A164</f>
        <v>1210000</v>
      </c>
      <c r="C165" t="s">
        <v>127</v>
      </c>
    </row>
    <row r="168" spans="1:6" ht="18">
      <c r="A168" s="5" t="s">
        <v>128</v>
      </c>
      <c r="B168" s="3"/>
      <c r="C168" s="3"/>
      <c r="F168" s="5" t="s">
        <v>179</v>
      </c>
    </row>
    <row r="169" spans="1:6" ht="30">
      <c r="A169" s="4" t="s">
        <v>129</v>
      </c>
      <c r="F169" s="9" t="s">
        <v>177</v>
      </c>
    </row>
    <row r="172" ht="18">
      <c r="F172" s="5" t="s">
        <v>178</v>
      </c>
    </row>
    <row r="173" ht="30">
      <c r="F173" s="9" t="s">
        <v>177</v>
      </c>
    </row>
  </sheetData>
  <hyperlinks>
    <hyperlink ref="A169" location="محاسبة المستشفيات.xls#Sheet2!A1" display="انقر هنا "/>
    <hyperlink ref="F169" location="محاسبة المستشفيات.xls#Sheet3!A1" display="انقر هنا"/>
    <hyperlink ref="F173" location="محاسبة المستشفيات.xls#Sheet4!A1" display="انقر هنا"/>
  </hyperlinks>
  <printOptions/>
  <pageMargins left="0.75" right="0.75" top="1" bottom="1" header="0.5" footer="0.5"/>
  <pageSetup horizontalDpi="600" verticalDpi="600" orientation="portrait" r:id="rId1"/>
  <ignoredErrors>
    <ignoredError sqref="A1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rightToLeft="1" workbookViewId="0" topLeftCell="A1">
      <selection activeCell="A1" sqref="A1"/>
    </sheetView>
  </sheetViews>
  <sheetFormatPr defaultColWidth="9.140625" defaultRowHeight="12.75"/>
  <cols>
    <col min="9" max="9" width="10.00390625" style="0" bestFit="1" customWidth="1"/>
  </cols>
  <sheetData>
    <row r="1" ht="18">
      <c r="A1" s="3" t="s">
        <v>130</v>
      </c>
    </row>
    <row r="2" spans="1:5" ht="18">
      <c r="A2" s="5" t="s">
        <v>132</v>
      </c>
      <c r="B2" s="5" t="s">
        <v>131</v>
      </c>
      <c r="C2" s="5"/>
      <c r="D2" s="5"/>
      <c r="E2" s="5"/>
    </row>
    <row r="4" spans="1:2" ht="12.75">
      <c r="A4">
        <v>200000</v>
      </c>
      <c r="B4" t="s">
        <v>133</v>
      </c>
    </row>
    <row r="6" spans="3:5" ht="12.75">
      <c r="C6" t="s">
        <v>4</v>
      </c>
      <c r="D6" t="s">
        <v>5</v>
      </c>
      <c r="E6" t="s">
        <v>6</v>
      </c>
    </row>
    <row r="7" spans="3:5" ht="12.75">
      <c r="C7">
        <v>200000</v>
      </c>
      <c r="E7" t="s">
        <v>102</v>
      </c>
    </row>
    <row r="8" spans="4:5" ht="12.75">
      <c r="D8">
        <v>200000</v>
      </c>
      <c r="E8" t="s">
        <v>134</v>
      </c>
    </row>
    <row r="10" spans="1:2" ht="12.75">
      <c r="A10">
        <v>20000</v>
      </c>
      <c r="B10" t="s">
        <v>135</v>
      </c>
    </row>
    <row r="12" spans="3:5" ht="12.75">
      <c r="C12" t="s">
        <v>4</v>
      </c>
      <c r="D12" t="s">
        <v>5</v>
      </c>
      <c r="E12" t="s">
        <v>6</v>
      </c>
    </row>
    <row r="13" spans="3:5" ht="12.75">
      <c r="C13">
        <v>20000</v>
      </c>
      <c r="E13" t="s">
        <v>102</v>
      </c>
    </row>
    <row r="14" spans="4:5" ht="12.75">
      <c r="D14">
        <v>20000</v>
      </c>
      <c r="E14" t="s">
        <v>142</v>
      </c>
    </row>
    <row r="16" spans="1:2" ht="12.75">
      <c r="A16">
        <v>250000</v>
      </c>
      <c r="B16" t="s">
        <v>136</v>
      </c>
    </row>
    <row r="18" spans="3:5" ht="12.75">
      <c r="C18" t="s">
        <v>4</v>
      </c>
      <c r="D18" t="s">
        <v>5</v>
      </c>
      <c r="E18" t="s">
        <v>6</v>
      </c>
    </row>
    <row r="19" spans="3:5" ht="12.75">
      <c r="C19">
        <v>250000</v>
      </c>
      <c r="E19" t="s">
        <v>102</v>
      </c>
    </row>
    <row r="20" ht="12.75">
      <c r="E20" t="s">
        <v>9</v>
      </c>
    </row>
    <row r="21" spans="4:5" ht="12.75">
      <c r="D21">
        <v>200000</v>
      </c>
      <c r="E21" t="s">
        <v>141</v>
      </c>
    </row>
    <row r="22" spans="4:5" ht="12.75">
      <c r="D22">
        <v>50000</v>
      </c>
      <c r="E22" t="s">
        <v>143</v>
      </c>
    </row>
    <row r="24" spans="1:2" ht="12.75">
      <c r="A24">
        <v>50000</v>
      </c>
      <c r="B24" t="s">
        <v>137</v>
      </c>
    </row>
    <row r="26" spans="3:5" ht="12.75">
      <c r="C26" t="s">
        <v>4</v>
      </c>
      <c r="D26" t="s">
        <v>5</v>
      </c>
      <c r="E26" t="s">
        <v>6</v>
      </c>
    </row>
    <row r="27" spans="3:5" ht="12.75">
      <c r="C27">
        <v>50000</v>
      </c>
      <c r="E27" t="s">
        <v>144</v>
      </c>
    </row>
    <row r="28" spans="4:5" ht="12.75">
      <c r="D28">
        <v>50000</v>
      </c>
      <c r="E28" t="s">
        <v>102</v>
      </c>
    </row>
    <row r="30" spans="1:2" ht="12.75">
      <c r="A30">
        <v>15000</v>
      </c>
      <c r="B30" t="s">
        <v>138</v>
      </c>
    </row>
    <row r="32" spans="3:5" ht="12.75">
      <c r="C32" t="s">
        <v>4</v>
      </c>
      <c r="D32" t="s">
        <v>5</v>
      </c>
      <c r="E32" t="s">
        <v>6</v>
      </c>
    </row>
    <row r="33" spans="3:5" ht="12.75">
      <c r="C33">
        <v>15000</v>
      </c>
      <c r="E33" t="s">
        <v>145</v>
      </c>
    </row>
    <row r="34" spans="4:5" ht="12.75">
      <c r="D34">
        <v>15000</v>
      </c>
      <c r="E34" t="s">
        <v>102</v>
      </c>
    </row>
    <row r="36" spans="1:2" ht="12.75">
      <c r="A36">
        <v>150000</v>
      </c>
      <c r="B36" t="s">
        <v>139</v>
      </c>
    </row>
    <row r="37" spans="1:2" ht="12.75">
      <c r="A37">
        <v>20000</v>
      </c>
      <c r="B37" t="s">
        <v>140</v>
      </c>
    </row>
    <row r="39" spans="3:5" ht="12.75">
      <c r="C39" t="s">
        <v>4</v>
      </c>
      <c r="D39" t="s">
        <v>5</v>
      </c>
      <c r="E39" t="s">
        <v>6</v>
      </c>
    </row>
    <row r="40" spans="3:5" ht="12.75">
      <c r="C40">
        <v>150000</v>
      </c>
      <c r="E40" t="s">
        <v>134</v>
      </c>
    </row>
    <row r="41" spans="4:5" ht="12.75">
      <c r="D41">
        <v>150000</v>
      </c>
      <c r="E41" t="s">
        <v>146</v>
      </c>
    </row>
    <row r="42" spans="3:5" ht="12.75">
      <c r="C42">
        <v>20000</v>
      </c>
      <c r="E42" t="s">
        <v>147</v>
      </c>
    </row>
    <row r="43" spans="4:5" ht="12.75">
      <c r="D43">
        <v>20000</v>
      </c>
      <c r="E43" t="s">
        <v>148</v>
      </c>
    </row>
    <row r="45" ht="12.75">
      <c r="A45" t="s">
        <v>149</v>
      </c>
    </row>
    <row r="47" spans="3:5" ht="12.75">
      <c r="C47" t="s">
        <v>4</v>
      </c>
      <c r="D47" t="s">
        <v>5</v>
      </c>
      <c r="E47" t="s">
        <v>6</v>
      </c>
    </row>
    <row r="48" spans="3:9" ht="12.75">
      <c r="C48">
        <v>44500</v>
      </c>
      <c r="E48" t="s">
        <v>146</v>
      </c>
      <c r="I48" t="s">
        <v>150</v>
      </c>
    </row>
    <row r="49" spans="4:10" ht="12.75">
      <c r="D49">
        <v>44500</v>
      </c>
      <c r="E49" t="s">
        <v>147</v>
      </c>
      <c r="I49">
        <v>500000</v>
      </c>
      <c r="J49" t="s">
        <v>151</v>
      </c>
    </row>
    <row r="50" spans="9:10" ht="12.75">
      <c r="I50">
        <v>200000</v>
      </c>
      <c r="J50" t="s">
        <v>152</v>
      </c>
    </row>
    <row r="51" spans="9:10" ht="12.75">
      <c r="I51">
        <v>150000</v>
      </c>
      <c r="J51" t="s">
        <v>153</v>
      </c>
    </row>
    <row r="52" spans="9:10" ht="13.5" thickBot="1">
      <c r="I52">
        <v>20000</v>
      </c>
      <c r="J52" t="s">
        <v>154</v>
      </c>
    </row>
    <row r="53" spans="9:10" ht="12.75">
      <c r="I53" s="6">
        <f>I49-I50+I51-I52</f>
        <v>430000</v>
      </c>
      <c r="J53" t="s">
        <v>155</v>
      </c>
    </row>
    <row r="54" spans="9:10" ht="13.5" thickBot="1">
      <c r="I54" s="7">
        <v>0.15</v>
      </c>
      <c r="J54" t="s">
        <v>156</v>
      </c>
    </row>
    <row r="55" spans="9:10" ht="12.75">
      <c r="I55" s="6">
        <f>I53*I54</f>
        <v>64500</v>
      </c>
      <c r="J55" t="s">
        <v>157</v>
      </c>
    </row>
    <row r="56" spans="9:10" ht="13.5" thickBot="1">
      <c r="I56" s="7">
        <v>20000</v>
      </c>
      <c r="J56" t="s">
        <v>158</v>
      </c>
    </row>
    <row r="57" spans="9:10" ht="12.75">
      <c r="I57" s="6">
        <f>I55-I56</f>
        <v>44500</v>
      </c>
      <c r="J57" t="s">
        <v>159</v>
      </c>
    </row>
    <row r="60" spans="1:5" ht="20.25">
      <c r="A60" s="8" t="s">
        <v>160</v>
      </c>
      <c r="B60" s="8" t="s">
        <v>161</v>
      </c>
      <c r="C60" s="8"/>
      <c r="D60" s="8"/>
      <c r="E60" s="8"/>
    </row>
    <row r="62" spans="1:2" ht="12.75">
      <c r="A62">
        <v>20000</v>
      </c>
      <c r="B62" t="s">
        <v>162</v>
      </c>
    </row>
    <row r="64" spans="3:5" ht="12.75">
      <c r="C64" t="s">
        <v>4</v>
      </c>
      <c r="D64" t="s">
        <v>5</v>
      </c>
      <c r="E64" t="s">
        <v>6</v>
      </c>
    </row>
    <row r="65" spans="3:5" ht="12.75">
      <c r="C65">
        <v>20000</v>
      </c>
      <c r="E65" t="s">
        <v>102</v>
      </c>
    </row>
    <row r="66" spans="4:5" ht="12.75">
      <c r="D66">
        <v>20000</v>
      </c>
      <c r="E66" t="s">
        <v>164</v>
      </c>
    </row>
    <row r="68" spans="1:2" ht="12.75">
      <c r="A68">
        <v>15000</v>
      </c>
      <c r="B68" t="s">
        <v>165</v>
      </c>
    </row>
    <row r="69" spans="1:2" ht="12.75">
      <c r="A69">
        <v>5000</v>
      </c>
      <c r="B69" t="s">
        <v>166</v>
      </c>
    </row>
    <row r="71" spans="3:5" ht="12.75">
      <c r="C71" t="s">
        <v>4</v>
      </c>
      <c r="D71" t="s">
        <v>5</v>
      </c>
      <c r="E71" t="s">
        <v>6</v>
      </c>
    </row>
    <row r="72" spans="3:5" ht="12.75">
      <c r="C72">
        <v>15000</v>
      </c>
      <c r="E72" t="s">
        <v>163</v>
      </c>
    </row>
    <row r="73" spans="4:5" ht="12.75">
      <c r="D73">
        <v>5000</v>
      </c>
      <c r="E73" t="s">
        <v>102</v>
      </c>
    </row>
    <row r="74" spans="4:5" ht="12.75">
      <c r="D74">
        <v>10000</v>
      </c>
      <c r="E74" t="s">
        <v>167</v>
      </c>
    </row>
    <row r="76" spans="1:2" ht="12.75">
      <c r="A76">
        <v>5000</v>
      </c>
      <c r="B76" t="s">
        <v>168</v>
      </c>
    </row>
    <row r="78" spans="3:5" ht="12.75">
      <c r="C78" t="s">
        <v>4</v>
      </c>
      <c r="D78" t="s">
        <v>5</v>
      </c>
      <c r="E78" t="s">
        <v>6</v>
      </c>
    </row>
    <row r="79" spans="3:5" ht="12.75">
      <c r="C79">
        <v>5000</v>
      </c>
      <c r="E79" t="s">
        <v>169</v>
      </c>
    </row>
    <row r="80" spans="4:5" ht="12.75">
      <c r="D80">
        <v>5000</v>
      </c>
      <c r="E80" t="s">
        <v>102</v>
      </c>
    </row>
    <row r="83" spans="1:4" ht="20.25">
      <c r="A83" s="8" t="s">
        <v>170</v>
      </c>
      <c r="B83" s="8" t="s">
        <v>171</v>
      </c>
      <c r="C83" s="8"/>
      <c r="D83" s="8"/>
    </row>
    <row r="85" spans="1:2" ht="12.75">
      <c r="A85">
        <v>40000</v>
      </c>
      <c r="B85" t="s">
        <v>172</v>
      </c>
    </row>
    <row r="87" spans="3:5" ht="12.75">
      <c r="C87" t="s">
        <v>68</v>
      </c>
      <c r="D87" t="s">
        <v>5</v>
      </c>
      <c r="E87" t="s">
        <v>6</v>
      </c>
    </row>
    <row r="88" spans="3:5" ht="12.75">
      <c r="C88">
        <v>40000</v>
      </c>
      <c r="E88" t="s">
        <v>173</v>
      </c>
    </row>
    <row r="89" spans="4:5" ht="12.75">
      <c r="D89">
        <v>40000</v>
      </c>
      <c r="E89" t="s">
        <v>174</v>
      </c>
    </row>
    <row r="91" spans="1:2" ht="12.75">
      <c r="A91">
        <v>2000</v>
      </c>
      <c r="B91" t="s">
        <v>175</v>
      </c>
    </row>
    <row r="93" spans="3:5" ht="12.75">
      <c r="C93" t="s">
        <v>4</v>
      </c>
      <c r="D93" t="s">
        <v>5</v>
      </c>
      <c r="E93" t="s">
        <v>6</v>
      </c>
    </row>
    <row r="94" spans="3:5" ht="12.75">
      <c r="C94">
        <v>2000</v>
      </c>
      <c r="E94" t="s">
        <v>102</v>
      </c>
    </row>
    <row r="95" spans="4:5" ht="12.75">
      <c r="D95">
        <v>2000</v>
      </c>
      <c r="E95" t="s">
        <v>176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rightToLeft="1" workbookViewId="0" topLeftCell="A1">
      <selection activeCell="A1" sqref="A1:C1"/>
    </sheetView>
  </sheetViews>
  <sheetFormatPr defaultColWidth="9.140625" defaultRowHeight="12.75"/>
  <cols>
    <col min="1" max="1" width="44.57421875" style="0" bestFit="1" customWidth="1"/>
    <col min="2" max="3" width="13.421875" style="0" bestFit="1" customWidth="1"/>
  </cols>
  <sheetData>
    <row r="1" spans="1:3" ht="20.25">
      <c r="A1" s="12" t="s">
        <v>180</v>
      </c>
      <c r="B1" s="13"/>
      <c r="C1" s="14"/>
    </row>
    <row r="2" spans="1:3" ht="21" thickBot="1">
      <c r="A2" s="15" t="s">
        <v>181</v>
      </c>
      <c r="B2" s="16"/>
      <c r="C2" s="17"/>
    </row>
    <row r="3" spans="1:3" ht="21" thickBot="1">
      <c r="A3" s="27" t="s">
        <v>208</v>
      </c>
      <c r="B3" s="27"/>
      <c r="C3" s="27"/>
    </row>
    <row r="4" spans="1:3" ht="21" customHeight="1">
      <c r="A4" s="20" t="s">
        <v>182</v>
      </c>
      <c r="B4" s="22"/>
      <c r="C4" s="23"/>
    </row>
    <row r="5" spans="1:3" ht="21" customHeight="1" thickBot="1">
      <c r="A5" s="21"/>
      <c r="B5" s="24"/>
      <c r="C5" s="25"/>
    </row>
    <row r="6" spans="1:3" ht="21" thickBot="1">
      <c r="A6" s="18" t="s">
        <v>1</v>
      </c>
      <c r="B6" s="18">
        <f>Sheet1!A150</f>
        <v>1000000</v>
      </c>
      <c r="C6" s="18"/>
    </row>
    <row r="7" spans="1:3" ht="21" thickBot="1">
      <c r="A7" s="18" t="s">
        <v>183</v>
      </c>
      <c r="B7" s="18">
        <f>Sheet1!A151</f>
        <v>200000</v>
      </c>
      <c r="C7" s="18"/>
    </row>
    <row r="8" spans="1:3" ht="21" thickBot="1">
      <c r="A8" s="18" t="s">
        <v>3</v>
      </c>
      <c r="B8" s="18">
        <f>Sheet1!A152</f>
        <v>50000</v>
      </c>
      <c r="C8" s="18"/>
    </row>
    <row r="9" spans="1:3" ht="21" thickBot="1">
      <c r="A9" s="26" t="s">
        <v>7</v>
      </c>
      <c r="B9" s="18"/>
      <c r="C9" s="18">
        <f>SUM(B6:B8)</f>
        <v>1250000</v>
      </c>
    </row>
    <row r="10" spans="1:3" ht="21" thickBot="1">
      <c r="A10" s="19" t="s">
        <v>184</v>
      </c>
      <c r="B10" s="18"/>
      <c r="C10" s="18"/>
    </row>
    <row r="11" spans="1:3" ht="21" thickBot="1">
      <c r="A11" s="18" t="s">
        <v>23</v>
      </c>
      <c r="B11" s="18">
        <f>Sheet1!B138</f>
        <v>45000</v>
      </c>
      <c r="C11" s="18"/>
    </row>
    <row r="12" spans="1:3" ht="21" thickBot="1">
      <c r="A12" s="18" t="s">
        <v>15</v>
      </c>
      <c r="B12" s="18">
        <f>Sheet1!B139</f>
        <v>20000</v>
      </c>
      <c r="C12" s="18"/>
    </row>
    <row r="13" spans="1:3" ht="21" thickBot="1">
      <c r="A13" s="18" t="s">
        <v>185</v>
      </c>
      <c r="B13" s="18"/>
      <c r="C13" s="18"/>
    </row>
    <row r="14" spans="1:3" ht="21" thickBot="1">
      <c r="A14" s="18" t="s">
        <v>100</v>
      </c>
      <c r="B14" s="18">
        <f>Sheet1!B140</f>
        <v>5000</v>
      </c>
      <c r="C14" s="18"/>
    </row>
    <row r="15" spans="1:3" ht="21" thickBot="1">
      <c r="A15" s="26" t="s">
        <v>7</v>
      </c>
      <c r="B15" s="18"/>
      <c r="C15" s="18">
        <f>SUM(B11:B14)</f>
        <v>70000</v>
      </c>
    </row>
    <row r="16" spans="1:3" ht="21" thickBot="1">
      <c r="A16" s="18"/>
      <c r="B16" s="19"/>
      <c r="C16" s="19"/>
    </row>
    <row r="17" spans="1:3" ht="21" thickBot="1">
      <c r="A17" s="18" t="s">
        <v>186</v>
      </c>
      <c r="B17" s="18"/>
      <c r="C17" s="18">
        <f>C9-C15</f>
        <v>1180000</v>
      </c>
    </row>
    <row r="18" spans="1:3" ht="21" thickBot="1">
      <c r="A18" s="18"/>
      <c r="B18" s="18"/>
      <c r="C18" s="18"/>
    </row>
    <row r="19" spans="1:3" ht="21" customHeight="1">
      <c r="A19" s="20" t="s">
        <v>187</v>
      </c>
      <c r="B19" s="22"/>
      <c r="C19" s="23"/>
    </row>
    <row r="20" spans="1:3" ht="21" customHeight="1" thickBot="1">
      <c r="A20" s="21"/>
      <c r="B20" s="24"/>
      <c r="C20" s="25"/>
    </row>
    <row r="21" spans="1:3" ht="21" thickBot="1">
      <c r="A21" s="18" t="s">
        <v>188</v>
      </c>
      <c r="B21" s="18"/>
      <c r="C21" s="18"/>
    </row>
    <row r="22" spans="1:3" ht="21" thickBot="1">
      <c r="A22" s="18" t="s">
        <v>189</v>
      </c>
      <c r="B22" s="18">
        <f>Sheet1!A157</f>
        <v>10000</v>
      </c>
      <c r="C22" s="18"/>
    </row>
    <row r="23" spans="1:3" ht="21" thickBot="1">
      <c r="A23" s="18" t="s">
        <v>29</v>
      </c>
      <c r="B23" s="18">
        <f>Sheet1!A153</f>
        <v>10000</v>
      </c>
      <c r="C23" s="18"/>
    </row>
    <row r="24" spans="1:3" ht="21" thickBot="1">
      <c r="A24" s="18" t="s">
        <v>207</v>
      </c>
      <c r="B24" s="18">
        <f>Sheet1!A154+Sheet1!A155+Sheet1!A156</f>
        <v>85000</v>
      </c>
      <c r="C24" s="18"/>
    </row>
    <row r="25" spans="1:3" ht="21" thickBot="1">
      <c r="A25" s="18" t="s">
        <v>190</v>
      </c>
      <c r="B25" s="19"/>
      <c r="C25" s="19"/>
    </row>
    <row r="26" spans="1:3" ht="21" thickBot="1">
      <c r="A26" s="26" t="s">
        <v>7</v>
      </c>
      <c r="B26" s="18"/>
      <c r="C26" s="18">
        <f>SUM(B21:B24)</f>
        <v>105000</v>
      </c>
    </row>
    <row r="27" spans="1:3" ht="21" thickBot="1">
      <c r="A27" s="26"/>
      <c r="B27" s="19"/>
      <c r="C27" s="19"/>
    </row>
    <row r="28" spans="1:3" ht="21" thickBot="1">
      <c r="A28" s="26" t="s">
        <v>191</v>
      </c>
      <c r="B28" s="18"/>
      <c r="C28" s="18">
        <f>C17+C26</f>
        <v>1285000</v>
      </c>
    </row>
    <row r="29" spans="1:3" ht="21" thickBot="1">
      <c r="A29" s="19"/>
      <c r="B29" s="19"/>
      <c r="C29" s="19"/>
    </row>
    <row r="30" spans="1:3" ht="21" customHeight="1">
      <c r="A30" s="20" t="s">
        <v>192</v>
      </c>
      <c r="B30" s="22"/>
      <c r="C30" s="23"/>
    </row>
    <row r="31" spans="1:3" ht="21" customHeight="1" thickBot="1">
      <c r="A31" s="21"/>
      <c r="B31" s="24"/>
      <c r="C31" s="25"/>
    </row>
    <row r="32" spans="1:3" ht="21" thickBot="1">
      <c r="A32" s="18" t="s">
        <v>183</v>
      </c>
      <c r="B32" s="18">
        <f>Sheet1!B141</f>
        <v>47000</v>
      </c>
      <c r="C32" s="18"/>
    </row>
    <row r="33" spans="1:3" ht="21" thickBot="1">
      <c r="A33" s="18" t="s">
        <v>3</v>
      </c>
      <c r="B33" s="18">
        <f>Sheet1!B142</f>
        <v>14000</v>
      </c>
      <c r="C33" s="18"/>
    </row>
    <row r="34" spans="1:3" ht="21" thickBot="1">
      <c r="A34" s="18" t="s">
        <v>38</v>
      </c>
      <c r="B34" s="18">
        <f>Sheet1!B143</f>
        <v>19500</v>
      </c>
      <c r="C34" s="18"/>
    </row>
    <row r="35" spans="1:3" ht="21" thickBot="1">
      <c r="A35" s="18" t="s">
        <v>193</v>
      </c>
      <c r="B35" s="18">
        <f>Sheet1!B144</f>
        <v>7500</v>
      </c>
      <c r="C35" s="18"/>
    </row>
    <row r="36" spans="1:3" ht="21" thickBot="1">
      <c r="A36" s="18" t="s">
        <v>194</v>
      </c>
      <c r="B36" s="18">
        <f>Sheet1!B145</f>
        <v>17000</v>
      </c>
      <c r="C36" s="18"/>
    </row>
    <row r="37" spans="1:3" ht="21" thickBot="1">
      <c r="A37" s="18" t="s">
        <v>195</v>
      </c>
      <c r="B37" s="18">
        <f>Sheet1!B146</f>
        <v>100000</v>
      </c>
      <c r="C37" s="18"/>
    </row>
    <row r="38" spans="1:3" ht="21" thickBot="1">
      <c r="A38" s="18" t="s">
        <v>196</v>
      </c>
      <c r="B38" s="18">
        <f>Sheet1!B147</f>
        <v>5000</v>
      </c>
      <c r="C38" s="18"/>
    </row>
    <row r="39" spans="1:3" ht="21" thickBot="1">
      <c r="A39" s="26" t="s">
        <v>197</v>
      </c>
      <c r="B39" s="18"/>
      <c r="C39" s="18">
        <f>SUM(B32:B38)</f>
        <v>210000</v>
      </c>
    </row>
    <row r="40" spans="1:3" ht="21" thickBot="1">
      <c r="A40" s="18"/>
      <c r="B40" s="19"/>
      <c r="C40" s="19"/>
    </row>
    <row r="41" spans="1:3" ht="21" thickBot="1">
      <c r="A41" s="26" t="s">
        <v>198</v>
      </c>
      <c r="B41" s="18"/>
      <c r="C41" s="18">
        <f>C28-C39</f>
        <v>1075000</v>
      </c>
    </row>
    <row r="42" spans="1:3" ht="21" thickBot="1">
      <c r="A42" s="18"/>
      <c r="B42" s="18"/>
      <c r="C42" s="18"/>
    </row>
    <row r="43" spans="1:3" ht="21" customHeight="1">
      <c r="A43" s="20" t="s">
        <v>199</v>
      </c>
      <c r="B43" s="22"/>
      <c r="C43" s="23"/>
    </row>
    <row r="44" spans="1:3" ht="21" customHeight="1" thickBot="1">
      <c r="A44" s="21"/>
      <c r="B44" s="24"/>
      <c r="C44" s="25"/>
    </row>
    <row r="45" spans="1:3" ht="21" thickBot="1">
      <c r="A45" s="18" t="s">
        <v>200</v>
      </c>
      <c r="B45" s="18">
        <f>Sheet1!A159</f>
        <v>20000</v>
      </c>
      <c r="C45" s="18"/>
    </row>
    <row r="46" spans="1:3" ht="21" thickBot="1">
      <c r="A46" s="18" t="s">
        <v>201</v>
      </c>
      <c r="B46" s="18">
        <f>Sheet1!A160</f>
        <v>30000</v>
      </c>
      <c r="C46" s="18"/>
    </row>
    <row r="47" spans="1:3" ht="21" thickBot="1">
      <c r="A47" s="18" t="s">
        <v>202</v>
      </c>
      <c r="B47" s="18">
        <f>Sheet1!A161</f>
        <v>60000</v>
      </c>
      <c r="C47" s="18"/>
    </row>
    <row r="48" spans="1:3" ht="21" thickBot="1">
      <c r="A48" s="18" t="s">
        <v>203</v>
      </c>
      <c r="B48" s="18">
        <f>Sheet1!A158</f>
        <v>25000</v>
      </c>
      <c r="C48" s="18"/>
    </row>
    <row r="49" spans="1:3" ht="21" thickBot="1">
      <c r="A49" s="18" t="s">
        <v>204</v>
      </c>
      <c r="B49" s="18"/>
      <c r="C49" s="18"/>
    </row>
    <row r="50" spans="1:3" ht="21" thickBot="1">
      <c r="A50" s="18"/>
      <c r="B50" s="19"/>
      <c r="C50" s="19"/>
    </row>
    <row r="51" spans="1:3" ht="21" thickBot="1">
      <c r="A51" s="26" t="s">
        <v>205</v>
      </c>
      <c r="B51" s="18"/>
      <c r="C51" s="18">
        <f>SUM(B45:B49)</f>
        <v>135000</v>
      </c>
    </row>
    <row r="52" spans="1:3" ht="21" thickBot="1">
      <c r="A52" s="18"/>
      <c r="B52" s="19"/>
      <c r="C52" s="19"/>
    </row>
    <row r="53" spans="1:3" ht="21" thickBot="1">
      <c r="A53" s="18" t="s">
        <v>206</v>
      </c>
      <c r="B53" s="18"/>
      <c r="C53" s="18">
        <f>C41+C51</f>
        <v>1210000</v>
      </c>
    </row>
  </sheetData>
  <mergeCells count="11">
    <mergeCell ref="A43:A44"/>
    <mergeCell ref="B43:C44"/>
    <mergeCell ref="A3:C3"/>
    <mergeCell ref="A19:A20"/>
    <mergeCell ref="B19:C20"/>
    <mergeCell ref="A30:A31"/>
    <mergeCell ref="B30:C31"/>
    <mergeCell ref="A1:C1"/>
    <mergeCell ref="A2:C2"/>
    <mergeCell ref="A4:A5"/>
    <mergeCell ref="B4:C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rightToLeft="1" workbookViewId="0" topLeftCell="A1">
      <selection activeCell="A1" sqref="A1:F1"/>
    </sheetView>
  </sheetViews>
  <sheetFormatPr defaultColWidth="9.140625" defaultRowHeight="12.75"/>
  <cols>
    <col min="1" max="1" width="38.00390625" style="0" bestFit="1" customWidth="1"/>
    <col min="2" max="3" width="6.7109375" style="0" customWidth="1"/>
    <col min="4" max="4" width="39.140625" style="0" bestFit="1" customWidth="1"/>
    <col min="5" max="6" width="6.7109375" style="0" customWidth="1"/>
  </cols>
  <sheetData>
    <row r="1" spans="1:6" ht="27" thickTop="1">
      <c r="A1" s="29" t="s">
        <v>209</v>
      </c>
      <c r="B1" s="30"/>
      <c r="C1" s="30"/>
      <c r="D1" s="30"/>
      <c r="E1" s="30"/>
      <c r="F1" s="31"/>
    </row>
    <row r="2" spans="1:6" ht="27" thickBot="1">
      <c r="A2" s="32" t="s">
        <v>210</v>
      </c>
      <c r="B2" s="33"/>
      <c r="C2" s="33"/>
      <c r="D2" s="33"/>
      <c r="E2" s="33"/>
      <c r="F2" s="34"/>
    </row>
    <row r="3" spans="1:6" ht="15" customHeight="1" thickBot="1" thickTop="1">
      <c r="A3" s="28"/>
      <c r="B3" s="28"/>
      <c r="C3" s="28"/>
      <c r="D3" s="28"/>
      <c r="E3" s="28"/>
      <c r="F3" s="28"/>
    </row>
    <row r="4" spans="1:6" ht="24.75" thickBot="1" thickTop="1">
      <c r="A4" s="43" t="s">
        <v>211</v>
      </c>
      <c r="B4" s="44"/>
      <c r="C4" s="44"/>
      <c r="D4" s="44"/>
      <c r="E4" s="44"/>
      <c r="F4" s="45"/>
    </row>
    <row r="5" spans="1:6" ht="28.5" customHeight="1" thickBot="1" thickTop="1">
      <c r="A5" s="78" t="s">
        <v>212</v>
      </c>
      <c r="B5" s="79"/>
      <c r="C5" s="79"/>
      <c r="D5" s="79"/>
      <c r="E5" s="79"/>
      <c r="F5" s="80"/>
    </row>
    <row r="6" spans="1:6" ht="14.25" thickBot="1" thickTop="1">
      <c r="A6" s="75" t="s">
        <v>213</v>
      </c>
      <c r="B6" s="76"/>
      <c r="C6" s="77"/>
      <c r="D6" s="1" t="s">
        <v>225</v>
      </c>
      <c r="E6" s="36"/>
      <c r="F6" s="36"/>
    </row>
    <row r="7" spans="1:6" ht="13.5" thickBot="1">
      <c r="A7" s="11" t="s">
        <v>102</v>
      </c>
      <c r="B7" s="11"/>
      <c r="C7" s="38">
        <v>0</v>
      </c>
      <c r="D7" s="46" t="s">
        <v>121</v>
      </c>
      <c r="E7" s="39">
        <v>0</v>
      </c>
      <c r="F7" s="39"/>
    </row>
    <row r="8" spans="1:6" ht="13.5" thickBot="1">
      <c r="A8" s="11" t="s">
        <v>96</v>
      </c>
      <c r="B8" s="39">
        <v>0</v>
      </c>
      <c r="C8" s="38"/>
      <c r="D8" s="46" t="s">
        <v>226</v>
      </c>
      <c r="E8" s="39">
        <v>0</v>
      </c>
      <c r="F8" s="39"/>
    </row>
    <row r="9" spans="1:6" ht="13.5" thickBot="1">
      <c r="A9" s="11" t="s">
        <v>223</v>
      </c>
      <c r="B9" s="39">
        <v>0</v>
      </c>
      <c r="C9" s="38">
        <f>B8-B9</f>
        <v>0</v>
      </c>
      <c r="D9" s="46" t="s">
        <v>227</v>
      </c>
      <c r="E9" s="39">
        <v>0</v>
      </c>
      <c r="F9" s="39"/>
    </row>
    <row r="10" spans="1:6" ht="13.5" thickBot="1">
      <c r="A10" s="11"/>
      <c r="B10" s="39"/>
      <c r="C10" s="38"/>
      <c r="D10" s="46"/>
      <c r="E10" s="39"/>
      <c r="F10" s="39"/>
    </row>
    <row r="11" spans="1:6" ht="13.5" thickBot="1">
      <c r="A11" s="11" t="s">
        <v>214</v>
      </c>
      <c r="B11" s="39"/>
      <c r="C11" s="38">
        <v>0</v>
      </c>
      <c r="D11" s="53" t="s">
        <v>228</v>
      </c>
      <c r="E11" s="48"/>
      <c r="F11" s="54">
        <f>SUM(E7:E10)</f>
        <v>0</v>
      </c>
    </row>
    <row r="12" spans="1:6" ht="13.5" thickBot="1">
      <c r="A12" s="11" t="s">
        <v>215</v>
      </c>
      <c r="B12" s="39"/>
      <c r="C12" s="38">
        <v>0</v>
      </c>
      <c r="D12" s="46"/>
      <c r="E12" s="11"/>
      <c r="F12" s="11"/>
    </row>
    <row r="13" spans="1:6" ht="13.5" thickBot="1">
      <c r="A13" s="11"/>
      <c r="B13" s="39"/>
      <c r="C13" s="38"/>
      <c r="D13" s="55" t="s">
        <v>229</v>
      </c>
      <c r="E13" s="56"/>
      <c r="F13" s="57"/>
    </row>
    <row r="14" spans="1:6" ht="13.5" thickBot="1">
      <c r="A14" s="47" t="s">
        <v>216</v>
      </c>
      <c r="B14" s="48"/>
      <c r="C14" s="49">
        <f>SUM(C7:C13)</f>
        <v>0</v>
      </c>
      <c r="D14" s="46" t="s">
        <v>230</v>
      </c>
      <c r="E14" s="39">
        <v>0</v>
      </c>
      <c r="F14" s="39"/>
    </row>
    <row r="15" spans="2:6" ht="13.5" thickBot="1">
      <c r="B15" s="10"/>
      <c r="C15" s="35"/>
      <c r="D15" s="46" t="s">
        <v>231</v>
      </c>
      <c r="E15" s="39">
        <v>0</v>
      </c>
      <c r="F15" s="39"/>
    </row>
    <row r="16" spans="1:6" ht="13.5" thickBot="1">
      <c r="A16" s="1" t="s">
        <v>217</v>
      </c>
      <c r="B16" s="36"/>
      <c r="C16" s="37"/>
      <c r="D16" s="46"/>
      <c r="E16" s="39"/>
      <c r="F16" s="39"/>
    </row>
    <row r="17" spans="1:6" ht="13.5" thickBot="1">
      <c r="A17" s="11" t="s">
        <v>218</v>
      </c>
      <c r="B17" s="39">
        <v>0</v>
      </c>
      <c r="C17" s="38"/>
      <c r="D17" s="53" t="s">
        <v>232</v>
      </c>
      <c r="E17" s="48"/>
      <c r="F17" s="54">
        <f>SUM(E14:E16)</f>
        <v>0</v>
      </c>
    </row>
    <row r="18" spans="1:6" ht="13.5" thickBot="1">
      <c r="A18" s="11" t="s">
        <v>219</v>
      </c>
      <c r="B18" s="39">
        <v>0</v>
      </c>
      <c r="C18" s="38"/>
      <c r="D18" s="46" t="s">
        <v>233</v>
      </c>
      <c r="E18" s="39"/>
      <c r="F18" s="39">
        <v>0</v>
      </c>
    </row>
    <row r="19" spans="1:6" ht="13.5" thickBot="1">
      <c r="A19" s="11" t="s">
        <v>220</v>
      </c>
      <c r="B19" s="39">
        <v>0</v>
      </c>
      <c r="C19" s="38"/>
      <c r="D19" s="46"/>
      <c r="E19" s="39"/>
      <c r="F19" s="39"/>
    </row>
    <row r="20" spans="1:6" ht="13.5" thickBot="1">
      <c r="A20" s="11" t="s">
        <v>221</v>
      </c>
      <c r="B20" s="39">
        <v>0</v>
      </c>
      <c r="C20" s="38"/>
      <c r="D20" s="46"/>
      <c r="E20" s="39"/>
      <c r="F20" s="39"/>
    </row>
    <row r="21" spans="1:6" ht="13.5" thickBot="1">
      <c r="A21" s="47" t="s">
        <v>224</v>
      </c>
      <c r="B21" s="48"/>
      <c r="C21" s="49">
        <f>B17+B18+B19-B20</f>
        <v>0</v>
      </c>
      <c r="D21" s="46"/>
      <c r="E21" s="39"/>
      <c r="F21" s="39"/>
    </row>
    <row r="22" spans="1:6" ht="13.5" thickBot="1">
      <c r="A22" s="40"/>
      <c r="B22" s="41"/>
      <c r="C22" s="42"/>
      <c r="D22" s="46"/>
      <c r="E22" s="39"/>
      <c r="F22" s="39"/>
    </row>
    <row r="23" spans="1:6" ht="19.5" thickBot="1" thickTop="1">
      <c r="A23" s="50" t="s">
        <v>222</v>
      </c>
      <c r="B23" s="51"/>
      <c r="C23" s="52">
        <f>C14+C21</f>
        <v>0</v>
      </c>
      <c r="D23" s="58" t="s">
        <v>234</v>
      </c>
      <c r="E23" s="59"/>
      <c r="F23" s="60">
        <f>F11+F17+F18</f>
        <v>0</v>
      </c>
    </row>
    <row r="24" spans="1:6" ht="24.75" thickBot="1" thickTop="1">
      <c r="A24" s="43" t="s">
        <v>235</v>
      </c>
      <c r="B24" s="44"/>
      <c r="C24" s="44"/>
      <c r="D24" s="44"/>
      <c r="E24" s="44"/>
      <c r="F24" s="45"/>
    </row>
    <row r="25" spans="1:6" ht="14.25" thickBot="1" thickTop="1">
      <c r="A25" s="61" t="s">
        <v>102</v>
      </c>
      <c r="B25" s="62">
        <v>0</v>
      </c>
      <c r="C25" s="63"/>
      <c r="D25" s="64" t="s">
        <v>239</v>
      </c>
      <c r="E25" s="62"/>
      <c r="F25" s="62">
        <v>0</v>
      </c>
    </row>
    <row r="26" spans="1:6" ht="13.5" thickBot="1">
      <c r="A26" s="11" t="s">
        <v>236</v>
      </c>
      <c r="B26" s="39">
        <v>0</v>
      </c>
      <c r="C26" s="38"/>
      <c r="D26" s="46"/>
      <c r="E26" s="39"/>
      <c r="F26" s="39"/>
    </row>
    <row r="27" spans="1:6" ht="13.5" thickBot="1">
      <c r="A27" s="65" t="s">
        <v>237</v>
      </c>
      <c r="B27" s="48"/>
      <c r="C27" s="49">
        <f>SUM(B25:B26)</f>
        <v>0</v>
      </c>
      <c r="D27" s="66" t="s">
        <v>240</v>
      </c>
      <c r="E27" s="67"/>
      <c r="F27" s="68">
        <f>SUM(F25:F26)</f>
        <v>0</v>
      </c>
    </row>
    <row r="28" spans="1:6" ht="19.5" thickBot="1" thickTop="1">
      <c r="A28" s="69" t="s">
        <v>238</v>
      </c>
      <c r="B28" s="70"/>
      <c r="C28" s="71">
        <f>C23+C27</f>
        <v>0</v>
      </c>
      <c r="D28" s="72" t="s">
        <v>241</v>
      </c>
      <c r="E28" s="73"/>
      <c r="F28" s="74">
        <f>F27+F23</f>
        <v>0</v>
      </c>
    </row>
    <row r="29" spans="1:6" ht="24.75" thickBot="1" thickTop="1">
      <c r="A29" s="43" t="s">
        <v>242</v>
      </c>
      <c r="B29" s="44"/>
      <c r="C29" s="44"/>
      <c r="D29" s="44"/>
      <c r="E29" s="44"/>
      <c r="F29" s="45"/>
    </row>
    <row r="30" spans="1:6" ht="19.5" thickBot="1" thickTop="1">
      <c r="A30" s="81" t="s">
        <v>163</v>
      </c>
      <c r="B30" s="81"/>
      <c r="C30" s="81"/>
      <c r="D30" s="81"/>
      <c r="E30" s="81"/>
      <c r="F30" s="81"/>
    </row>
    <row r="31" spans="1:6" ht="13.5" thickBot="1">
      <c r="A31" s="11" t="s">
        <v>102</v>
      </c>
      <c r="B31" s="39">
        <v>0</v>
      </c>
      <c r="C31" s="38"/>
      <c r="D31" s="46" t="s">
        <v>244</v>
      </c>
      <c r="E31" s="39">
        <v>0</v>
      </c>
      <c r="F31" s="39"/>
    </row>
    <row r="32" spans="1:6" ht="13.5" thickBot="1">
      <c r="A32" s="11" t="s">
        <v>236</v>
      </c>
      <c r="B32" s="39">
        <v>0</v>
      </c>
      <c r="C32" s="38"/>
      <c r="D32" s="46" t="s">
        <v>239</v>
      </c>
      <c r="E32" s="39">
        <v>0</v>
      </c>
      <c r="F32" s="39"/>
    </row>
    <row r="33" spans="1:6" ht="13.5" thickBot="1">
      <c r="A33" s="88" t="s">
        <v>243</v>
      </c>
      <c r="B33" s="89"/>
      <c r="C33" s="90">
        <f>SUM(B31:B32)</f>
        <v>0</v>
      </c>
      <c r="D33" s="91" t="s">
        <v>245</v>
      </c>
      <c r="E33" s="89"/>
      <c r="F33" s="92">
        <f>SUM(E31:E32)</f>
        <v>0</v>
      </c>
    </row>
    <row r="34" spans="1:6" ht="24.75" thickBot="1" thickTop="1">
      <c r="A34" s="87" t="s">
        <v>146</v>
      </c>
      <c r="B34" s="87"/>
      <c r="C34" s="87"/>
      <c r="D34" s="87"/>
      <c r="E34" s="87"/>
      <c r="F34" s="87"/>
    </row>
    <row r="35" spans="1:6" ht="13.5" thickBot="1">
      <c r="A35" s="11" t="s">
        <v>102</v>
      </c>
      <c r="B35" s="39"/>
      <c r="C35" s="38">
        <v>0</v>
      </c>
      <c r="D35" s="46" t="s">
        <v>239</v>
      </c>
      <c r="E35" s="39"/>
      <c r="F35" s="39">
        <v>0</v>
      </c>
    </row>
    <row r="36" spans="1:6" ht="13.5" thickBot="1">
      <c r="A36" s="11" t="s">
        <v>236</v>
      </c>
      <c r="B36" s="39"/>
      <c r="C36" s="38">
        <v>0</v>
      </c>
      <c r="D36" s="46"/>
      <c r="E36" s="39"/>
      <c r="F36" s="39"/>
    </row>
    <row r="37" spans="1:6" ht="13.5" thickBot="1">
      <c r="A37" s="11" t="s">
        <v>134</v>
      </c>
      <c r="B37" s="39">
        <v>0</v>
      </c>
      <c r="C37" s="38"/>
      <c r="D37" s="46"/>
      <c r="E37" s="39"/>
      <c r="F37" s="39"/>
    </row>
    <row r="38" spans="1:6" ht="13.5" thickBot="1">
      <c r="A38" s="11" t="s">
        <v>246</v>
      </c>
      <c r="B38" s="39">
        <v>0</v>
      </c>
      <c r="C38" s="38">
        <f>B37-B38</f>
        <v>0</v>
      </c>
      <c r="D38" s="46"/>
      <c r="E38" s="39"/>
      <c r="F38" s="39"/>
    </row>
    <row r="39" spans="1:6" ht="13.5" thickBot="1">
      <c r="A39" s="11"/>
      <c r="B39" s="39"/>
      <c r="C39" s="38"/>
      <c r="D39" s="46"/>
      <c r="E39" s="39"/>
      <c r="F39" s="39"/>
    </row>
    <row r="40" spans="1:6" ht="13.5" thickBot="1">
      <c r="A40" s="85" t="s">
        <v>247</v>
      </c>
      <c r="B40" s="83"/>
      <c r="C40" s="86">
        <f>C35+C36+C38</f>
        <v>0</v>
      </c>
      <c r="D40" s="82" t="s">
        <v>248</v>
      </c>
      <c r="E40" s="83"/>
      <c r="F40" s="84">
        <f>SUM(F35:F39)</f>
        <v>0</v>
      </c>
    </row>
    <row r="41" spans="1:6" ht="24.75" thickBot="1" thickTop="1">
      <c r="A41" s="78" t="s">
        <v>249</v>
      </c>
      <c r="B41" s="79"/>
      <c r="C41" s="79"/>
      <c r="D41" s="79"/>
      <c r="E41" s="79"/>
      <c r="F41" s="80"/>
    </row>
    <row r="42" spans="1:6" ht="14.25" thickBot="1" thickTop="1">
      <c r="A42" s="94" t="s">
        <v>102</v>
      </c>
      <c r="B42" s="61"/>
      <c r="C42" s="63">
        <v>0</v>
      </c>
      <c r="D42" s="64" t="s">
        <v>251</v>
      </c>
      <c r="E42" s="61"/>
      <c r="F42" s="62">
        <v>0</v>
      </c>
    </row>
    <row r="43" spans="1:6" ht="13.5" thickBot="1">
      <c r="A43" s="95" t="s">
        <v>236</v>
      </c>
      <c r="B43" s="11"/>
      <c r="C43" s="38">
        <v>0</v>
      </c>
      <c r="D43" s="46" t="s">
        <v>252</v>
      </c>
      <c r="E43" s="11"/>
      <c r="F43" s="39">
        <v>0</v>
      </c>
    </row>
    <row r="44" spans="1:6" ht="13.5" thickBot="1">
      <c r="A44" s="11"/>
      <c r="B44" s="11"/>
      <c r="C44" s="38"/>
      <c r="D44" s="46"/>
      <c r="E44" s="11"/>
      <c r="F44" s="39"/>
    </row>
    <row r="45" spans="1:6" ht="13.5" thickBot="1">
      <c r="A45" s="85" t="s">
        <v>250</v>
      </c>
      <c r="B45" s="96"/>
      <c r="C45" s="86">
        <f>SUM(C42:C44)</f>
        <v>0</v>
      </c>
      <c r="D45" s="82" t="s">
        <v>253</v>
      </c>
      <c r="E45" s="96"/>
      <c r="F45" s="84">
        <f>SUM(F42:F44)</f>
        <v>0</v>
      </c>
    </row>
    <row r="46" ht="13.5" thickTop="1">
      <c r="C46" s="93"/>
    </row>
    <row r="47" ht="12.75">
      <c r="C47" s="93"/>
    </row>
  </sheetData>
  <mergeCells count="13">
    <mergeCell ref="A41:F41"/>
    <mergeCell ref="A5:F5"/>
    <mergeCell ref="A29:F29"/>
    <mergeCell ref="A30:F30"/>
    <mergeCell ref="A34:F34"/>
    <mergeCell ref="B6:C6"/>
    <mergeCell ref="B16:C16"/>
    <mergeCell ref="E6:F6"/>
    <mergeCell ref="A24:F24"/>
    <mergeCell ref="A1:F1"/>
    <mergeCell ref="A2:F2"/>
    <mergeCell ref="A4:F4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raed</dc:creator>
  <cp:keywords/>
  <dc:description/>
  <cp:lastModifiedBy>raed</cp:lastModifiedBy>
  <dcterms:created xsi:type="dcterms:W3CDTF">2007-03-09T13:57:02Z</dcterms:created>
  <dcterms:modified xsi:type="dcterms:W3CDTF">2007-03-09T17:56:09Z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